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D:\Desktop\BAR\"/>
    </mc:Choice>
  </mc:AlternateContent>
  <xr:revisionPtr revIDLastSave="0" documentId="13_ncr:1_{B118D5A7-9B59-4FD5-B1CF-8B91D6D8BC27}" xr6:coauthVersionLast="47" xr6:coauthVersionMax="47" xr10:uidLastSave="{00000000-0000-0000-0000-000000000000}"/>
  <bookViews>
    <workbookView xWindow="-120" yWindow="-120" windowWidth="29040" windowHeight="15720" xr2:uid="{E4DC995D-D2F5-41DC-A150-6F29FCD00F9F}"/>
  </bookViews>
  <sheets>
    <sheet name="Nota.du.04.Juin.2025" sheetId="17" r:id="rId1"/>
    <sheet name="densités.liens" sheetId="2" r:id="rId2"/>
    <sheet name="Méthode" sheetId="5" r:id="rId3"/>
    <sheet name="Materiels" sheetId="6" r:id="rId4"/>
    <sheet name="Volumes" sheetId="7" r:id="rId5"/>
    <sheet name="Taux.alcool" sheetId="8" r:id="rId6"/>
    <sheet name="Lexique" sheetId="9" r:id="rId7"/>
    <sheet name="Verrerie" sheetId="10" r:id="rId8"/>
    <sheet name="Aide.mémoire" sheetId="15" r:id="rId9"/>
    <sheet name="Traduction" sheetId="16" r:id="rId10"/>
    <sheet name="Liens" sheetId="11" r:id="rId11"/>
    <sheet name="Excel.liens" sheetId="12" r:id="rId12"/>
    <sheet name="transmission.des.savoirs" sheetId="1" r:id="rId13"/>
  </sheets>
  <externalReferences>
    <externalReference r:id="rId14"/>
    <externalReference r:id="rId15"/>
    <externalReference r:id="rId16"/>
    <externalReference r:id="rId17"/>
    <externalReference r:id="rId18"/>
    <externalReference r:id="rId19"/>
    <externalReference r:id="rId20"/>
  </externalReferences>
  <definedNames>
    <definedName name="_xlnm._FilterDatabase" localSheetId="10" hidden="1">Liens!#REF!</definedName>
    <definedName name="_xlnm._FilterDatabase" localSheetId="7" hidden="1">Verrerie!$F$131:$G$247</definedName>
    <definedName name="Archives">[1]Bdd!$B$6:$N$166</definedName>
    <definedName name="Bananes">[2]!tbl_TypeFruit6[Bananes]</definedName>
    <definedName name="CA" localSheetId="2">[3]Equipes!$E$4:$E$14</definedName>
    <definedName name="CA">[4]Equipes!$E$4:$E$14</definedName>
    <definedName name="Citrons">[2]!tbl_TypeFruit5[Citrons]</definedName>
    <definedName name="_xlnm.Criteria">OFFSET([5]Articles!$G$4,0,0,COUNTA([5]Articles!$G$4:$G$8))</definedName>
    <definedName name="date" localSheetId="6">#REF!</definedName>
    <definedName name="date" localSheetId="10">#REF!</definedName>
    <definedName name="date" localSheetId="5">#REF!</definedName>
    <definedName name="date" localSheetId="4">#REF!</definedName>
    <definedName name="date">#REF!</definedName>
    <definedName name="Equipes" localSheetId="2">[3]Equipes!$C$4:$D$14</definedName>
    <definedName name="Equipes">[4]Equipes!$C$4:$D$14</definedName>
    <definedName name="Feries" localSheetId="6">[6]Renseignements!$B$3:$B$15</definedName>
    <definedName name="Feries" localSheetId="10">[6]Renseignements!$B$3:$B$15</definedName>
    <definedName name="Feries" localSheetId="5">[6]Renseignements!$B$3:$B$15</definedName>
    <definedName name="Feries" localSheetId="7">[6]Renseignements!$B$3:$B$15</definedName>
    <definedName name="Feries" localSheetId="4">[6]Renseignements!$B$3:$B$15</definedName>
    <definedName name="Feries">#REF!</definedName>
    <definedName name="Frais_de_port">1.25</definedName>
    <definedName name="grp_AccoladeVisite">"shp_BraceBottom,txt_WalkMeBrace,shp_BraceLeft"</definedName>
    <definedName name="grp_FlèchesVisite">"shp_ArrowCurved,txt_WalkMeArrows,shp_ArrowStraight"</definedName>
    <definedName name="lst_TypeFruit">[2]!tbl_TypeFruit[Pommes]</definedName>
    <definedName name="matriceFeuilles">"lire.classeur(1)"</definedName>
    <definedName name="mois" localSheetId="6">[6]Renseignements!#REF!</definedName>
    <definedName name="mois" localSheetId="10">[6]Renseignements!#REF!</definedName>
    <definedName name="mois" localSheetId="5">[6]Renseignements!#REF!</definedName>
    <definedName name="mois" localSheetId="7">[6]Renseignements!#REF!</definedName>
    <definedName name="mois" localSheetId="4">[6]Renseignements!#REF!</definedName>
    <definedName name="mois">#REF!</definedName>
    <definedName name="Oranges">[2]!tbl_TypeFruit4[Oranges]</definedName>
    <definedName name="Pommes">[2]!tbl_TypeFruit[Pommes]</definedName>
    <definedName name="tab" localSheetId="2">[3]chercherClic!$B$4:$E$14</definedName>
    <definedName name="tab">[4]chercherClic!$B$4:$E$14</definedName>
    <definedName name="TaxeVente">0.0825</definedName>
    <definedName name="X_Werte" localSheetId="6">OFFSET('[7]Suivi d''activité'!$C$7,1,0,COUNTA('[7]Suivi d''activité'!$C$8:$C$20),1)</definedName>
    <definedName name="X_Werte" localSheetId="10">OFFSET('[7]Suivi d''activité'!$C$7,1,0,COUNTA('[7]Suivi d''activité'!$C$8:$C$20),1)</definedName>
    <definedName name="X_Werte" localSheetId="5">OFFSET('[7]Suivi d''activité'!$C$7,1,0,COUNTA('[7]Suivi d''activité'!$C$8:$C$20),1)</definedName>
    <definedName name="X_Werte" localSheetId="7">OFFSET('[7]Suivi d''activité'!$C$7,1,0,COUNTA('[7]Suivi d''activité'!$C$8:$C$20),1)</definedName>
    <definedName name="X_Werte" localSheetId="4">OFFSET('[7]Suivi d''activité'!$C$7,1,0,COUNTA('[7]Suivi d''activité'!$C$8:$C$20),1)</definedName>
    <definedName name="X_Werte">OFFSET(#REF!,1,0,COUNTA(#REF!),1)</definedName>
    <definedName name="Y1_Werte" localSheetId="6">OFFSET('[7]Suivi d''activité'!$D$7,1,0,COUNT('[7]Suivi d''activité'!$D$8:$D$20),1)</definedName>
    <definedName name="Y1_Werte" localSheetId="10">OFFSET('[7]Suivi d''activité'!$D$7,1,0,COUNT('[7]Suivi d''activité'!$D$8:$D$20),1)</definedName>
    <definedName name="Y1_Werte" localSheetId="5">OFFSET('[7]Suivi d''activité'!$D$7,1,0,COUNT('[7]Suivi d''activité'!$D$8:$D$20),1)</definedName>
    <definedName name="Y1_Werte" localSheetId="7">OFFSET('[7]Suivi d''activité'!$D$7,1,0,COUNT('[7]Suivi d''activité'!$D$8:$D$20),1)</definedName>
    <definedName name="Y1_Werte" localSheetId="4">OFFSET('[7]Suivi d''activité'!$D$7,1,0,COUNT('[7]Suivi d''activité'!$D$8:$D$20),1)</definedName>
    <definedName name="Y1_Werte">OFFSET(#REF!,1,0,COUNT(#REF!),1)</definedName>
    <definedName name="Y2_Werte" localSheetId="6">OFFSET('[7]Suivi d''activité'!$E$7,1,0,COUNT('[7]Suivi d''activité'!$E$8:$E$20),1)</definedName>
    <definedName name="Y2_Werte" localSheetId="10">OFFSET('[7]Suivi d''activité'!$E$7,1,0,COUNT('[7]Suivi d''activité'!$E$8:$E$20),1)</definedName>
    <definedName name="Y2_Werte" localSheetId="5">OFFSET('[7]Suivi d''activité'!$E$7,1,0,COUNT('[7]Suivi d''activité'!$E$8:$E$20),1)</definedName>
    <definedName name="Y2_Werte" localSheetId="7">OFFSET('[7]Suivi d''activité'!$E$7,1,0,COUNT('[7]Suivi d''activité'!$E$8:$E$20),1)</definedName>
    <definedName name="Y2_Werte" localSheetId="4">OFFSET('[7]Suivi d''activité'!$E$7,1,0,COUNT('[7]Suivi d''activité'!$E$8:$E$20),1)</definedName>
    <definedName name="Y2_Werte">OFFSET(#REF!,1,0,COUNT(#REF!),1)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70" i="17" l="1"/>
  <c r="AL270" i="17"/>
  <c r="E215" i="17"/>
  <c r="B155" i="17"/>
  <c r="B150" i="17"/>
  <c r="F123" i="17"/>
  <c r="G123" i="17" s="1"/>
  <c r="O122" i="17"/>
  <c r="F122" i="17"/>
  <c r="G122" i="17" s="1"/>
  <c r="Y10" i="17"/>
  <c r="AM7" i="17"/>
  <c r="AM6" i="17"/>
  <c r="AN1" i="17"/>
  <c r="AM1" i="17"/>
  <c r="A1" i="17"/>
  <c r="D5" i="12"/>
  <c r="E438" i="12"/>
  <c r="E439" i="12"/>
  <c r="E443" i="12"/>
  <c r="H447" i="12"/>
  <c r="H516" i="12"/>
  <c r="H518" i="12"/>
  <c r="H519" i="12"/>
  <c r="H520" i="12"/>
  <c r="H522" i="12"/>
  <c r="A1" i="11"/>
  <c r="AP1" i="11"/>
  <c r="AQ1" i="11"/>
  <c r="L5" i="11"/>
  <c r="AM5" i="11"/>
  <c r="AP6" i="11"/>
  <c r="AG7" i="11"/>
  <c r="AP7" i="11"/>
  <c r="AO281" i="11"/>
  <c r="AQ3" i="11" s="1"/>
  <c r="AQ281" i="11"/>
  <c r="AC1" i="10"/>
  <c r="AD1" i="10"/>
  <c r="AD3" i="10"/>
  <c r="AC6" i="10"/>
  <c r="AC7" i="10"/>
  <c r="B134" i="10"/>
  <c r="AC5" i="10" s="1"/>
  <c r="P134" i="10"/>
  <c r="B135" i="10"/>
  <c r="AC3" i="10" s="1" a="1"/>
  <c r="AC3" i="10" s="1"/>
  <c r="P135" i="10"/>
  <c r="B136" i="10"/>
  <c r="P136" i="10"/>
  <c r="B137" i="10"/>
  <c r="P137" i="10"/>
  <c r="B138" i="10"/>
  <c r="P138" i="10"/>
  <c r="B139" i="10"/>
  <c r="P139" i="10"/>
  <c r="B140" i="10"/>
  <c r="P140" i="10"/>
  <c r="B141" i="10"/>
  <c r="P141" i="10"/>
  <c r="B142" i="10"/>
  <c r="P142" i="10"/>
  <c r="B143" i="10"/>
  <c r="P143" i="10"/>
  <c r="B144" i="10"/>
  <c r="P144" i="10"/>
  <c r="B145" i="10"/>
  <c r="P145" i="10"/>
  <c r="B146" i="10"/>
  <c r="P146" i="10"/>
  <c r="B147" i="10"/>
  <c r="B148" i="10"/>
  <c r="B149" i="10"/>
  <c r="P149" i="10"/>
  <c r="B150" i="10"/>
  <c r="P150" i="10"/>
  <c r="B151" i="10"/>
  <c r="P151" i="10"/>
  <c r="B152" i="10"/>
  <c r="P152" i="10"/>
  <c r="B153" i="10"/>
  <c r="P153" i="10"/>
  <c r="P154" i="10"/>
  <c r="P155" i="10"/>
  <c r="B156" i="10"/>
  <c r="P156" i="10"/>
  <c r="B157" i="10"/>
  <c r="P157" i="10"/>
  <c r="B158" i="10"/>
  <c r="P158" i="10"/>
  <c r="B159" i="10"/>
  <c r="P159" i="10"/>
  <c r="B160" i="10"/>
  <c r="P160" i="10"/>
  <c r="B161" i="10"/>
  <c r="P161" i="10"/>
  <c r="B162" i="10"/>
  <c r="B163" i="10"/>
  <c r="B164" i="10"/>
  <c r="P164" i="10"/>
  <c r="B165" i="10"/>
  <c r="P165" i="10"/>
  <c r="B166" i="10"/>
  <c r="P166" i="10"/>
  <c r="P167" i="10"/>
  <c r="P168" i="10"/>
  <c r="B169" i="10"/>
  <c r="P169" i="10"/>
  <c r="B170" i="10"/>
  <c r="P170" i="10"/>
  <c r="B171" i="10"/>
  <c r="P171" i="10"/>
  <c r="B172" i="10"/>
  <c r="P172" i="10"/>
  <c r="B173" i="10"/>
  <c r="P173" i="10"/>
  <c r="B174" i="10"/>
  <c r="P174" i="10"/>
  <c r="B175" i="10"/>
  <c r="P175" i="10"/>
  <c r="B176" i="10"/>
  <c r="P178" i="10"/>
  <c r="B179" i="10"/>
  <c r="P179" i="10"/>
  <c r="B180" i="10"/>
  <c r="P180" i="10"/>
  <c r="B181" i="10"/>
  <c r="P181" i="10"/>
  <c r="B182" i="10"/>
  <c r="P182" i="10"/>
  <c r="B183" i="10"/>
  <c r="P183" i="10"/>
  <c r="B184" i="10"/>
  <c r="P184" i="10"/>
  <c r="B185" i="10"/>
  <c r="P185" i="10"/>
  <c r="B186" i="10"/>
  <c r="P186" i="10"/>
  <c r="B187" i="10"/>
  <c r="P187" i="10"/>
  <c r="B188" i="10"/>
  <c r="P188" i="10"/>
  <c r="B189" i="10"/>
  <c r="P189" i="10"/>
  <c r="B190" i="10"/>
  <c r="P190" i="10"/>
  <c r="B191" i="10"/>
  <c r="B192" i="10"/>
  <c r="B193" i="10"/>
  <c r="P193" i="10"/>
  <c r="B194" i="10"/>
  <c r="P194" i="10"/>
  <c r="B195" i="10"/>
  <c r="P195" i="10"/>
  <c r="B196" i="10"/>
  <c r="P196" i="10"/>
  <c r="B197" i="10"/>
  <c r="P197" i="10"/>
  <c r="B198" i="10"/>
  <c r="P198" i="10"/>
  <c r="B199" i="10"/>
  <c r="P199" i="10"/>
  <c r="B200" i="10"/>
  <c r="P200" i="10"/>
  <c r="P201" i="10"/>
  <c r="P202" i="10"/>
  <c r="B203" i="10"/>
  <c r="P203" i="10"/>
  <c r="B204" i="10"/>
  <c r="P204" i="10"/>
  <c r="B205" i="10"/>
  <c r="P205" i="10"/>
  <c r="B206" i="10"/>
  <c r="P206" i="10"/>
  <c r="B207" i="10"/>
  <c r="B208" i="10"/>
  <c r="B209" i="10"/>
  <c r="P209" i="10"/>
  <c r="B210" i="10"/>
  <c r="P210" i="10"/>
  <c r="B211" i="10"/>
  <c r="P211" i="10"/>
  <c r="P212" i="10"/>
  <c r="B213" i="10"/>
  <c r="P213" i="10"/>
  <c r="B214" i="10"/>
  <c r="P214" i="10"/>
  <c r="B215" i="10"/>
  <c r="P215" i="10"/>
  <c r="B216" i="10"/>
  <c r="P216" i="10"/>
  <c r="B217" i="10"/>
  <c r="P217" i="10"/>
  <c r="P218" i="10"/>
  <c r="B219" i="10"/>
  <c r="P219" i="10"/>
  <c r="B220" i="10"/>
  <c r="P220" i="10"/>
  <c r="B221" i="10"/>
  <c r="P221" i="10"/>
  <c r="B222" i="10"/>
  <c r="P222" i="10"/>
  <c r="B223" i="10"/>
  <c r="P223" i="10"/>
  <c r="B224" i="10"/>
  <c r="P224" i="10"/>
  <c r="B225" i="10"/>
  <c r="P225" i="10"/>
  <c r="B226" i="10"/>
  <c r="P226" i="10"/>
  <c r="B227" i="10"/>
  <c r="P227" i="10"/>
  <c r="B228" i="10"/>
  <c r="P228" i="10"/>
  <c r="B229" i="10"/>
  <c r="P229" i="10"/>
  <c r="P230" i="10"/>
  <c r="B231" i="10"/>
  <c r="P231" i="10"/>
  <c r="B232" i="10"/>
  <c r="P232" i="10"/>
  <c r="B233" i="10"/>
  <c r="P233" i="10"/>
  <c r="B234" i="10"/>
  <c r="P234" i="10"/>
  <c r="B235" i="10"/>
  <c r="P235" i="10"/>
  <c r="B236" i="10"/>
  <c r="P236" i="10"/>
  <c r="B237" i="10"/>
  <c r="P237" i="10"/>
  <c r="B238" i="10"/>
  <c r="P238" i="10"/>
  <c r="B239" i="10"/>
  <c r="P239" i="10"/>
  <c r="B240" i="10"/>
  <c r="P240" i="10"/>
  <c r="B241" i="10"/>
  <c r="P241" i="10"/>
  <c r="P242" i="10"/>
  <c r="B243" i="10"/>
  <c r="P243" i="10"/>
  <c r="B244" i="10"/>
  <c r="B245" i="10"/>
  <c r="P245" i="10"/>
  <c r="B246" i="10"/>
  <c r="P246" i="10"/>
  <c r="B247" i="10"/>
  <c r="P247" i="10"/>
  <c r="B248" i="10"/>
  <c r="P248" i="10"/>
  <c r="B249" i="10"/>
  <c r="P249" i="10"/>
  <c r="B250" i="10"/>
  <c r="P250" i="10"/>
  <c r="B251" i="10"/>
  <c r="P251" i="10"/>
  <c r="B252" i="10"/>
  <c r="P252" i="10"/>
  <c r="B253" i="10"/>
  <c r="P253" i="10"/>
  <c r="B254" i="10"/>
  <c r="P254" i="10"/>
  <c r="B255" i="10"/>
  <c r="P255" i="10"/>
  <c r="P256" i="10"/>
  <c r="P257" i="10"/>
  <c r="B258" i="10"/>
  <c r="P258" i="10"/>
  <c r="B259" i="10"/>
  <c r="P259" i="10"/>
  <c r="B260" i="10"/>
  <c r="P260" i="10"/>
  <c r="B261" i="10"/>
  <c r="P261" i="10"/>
  <c r="B262" i="10"/>
  <c r="P262" i="10"/>
  <c r="B263" i="10"/>
  <c r="B264" i="10"/>
  <c r="B265" i="10"/>
  <c r="P265" i="10"/>
  <c r="B266" i="10"/>
  <c r="P266" i="10"/>
  <c r="B267" i="10"/>
  <c r="P267" i="10"/>
  <c r="B268" i="10"/>
  <c r="P268" i="10"/>
  <c r="B269" i="10"/>
  <c r="P269" i="10"/>
  <c r="P270" i="10"/>
  <c r="P271" i="10"/>
  <c r="B272" i="10"/>
  <c r="P272" i="10"/>
  <c r="B273" i="10"/>
  <c r="P273" i="10"/>
  <c r="B274" i="10"/>
  <c r="P274" i="10"/>
  <c r="B275" i="10"/>
  <c r="P275" i="10"/>
  <c r="B276" i="10"/>
  <c r="P276" i="10"/>
  <c r="B277" i="10"/>
  <c r="P277" i="10"/>
  <c r="B278" i="10"/>
  <c r="B279" i="10"/>
  <c r="B280" i="10"/>
  <c r="P280" i="10"/>
  <c r="B281" i="10"/>
  <c r="P281" i="10"/>
  <c r="B282" i="10"/>
  <c r="P282" i="10"/>
  <c r="B283" i="10"/>
  <c r="P283" i="10"/>
  <c r="B284" i="10"/>
  <c r="P284" i="10"/>
  <c r="B285" i="10"/>
  <c r="P285" i="10"/>
  <c r="B286" i="10"/>
  <c r="P286" i="10"/>
  <c r="B287" i="10"/>
  <c r="P287" i="10"/>
  <c r="B288" i="10"/>
  <c r="P288" i="10"/>
  <c r="B289" i="10"/>
  <c r="P289" i="10"/>
  <c r="B290" i="10"/>
  <c r="P290" i="10"/>
  <c r="B291" i="10"/>
  <c r="P291" i="10"/>
  <c r="B292" i="10"/>
  <c r="P292" i="10"/>
  <c r="B293" i="10"/>
  <c r="B294" i="10"/>
  <c r="B295" i="10"/>
  <c r="P295" i="10"/>
  <c r="B296" i="10"/>
  <c r="P296" i="10"/>
  <c r="B297" i="10"/>
  <c r="P297" i="10"/>
  <c r="P298" i="10"/>
  <c r="P299" i="10"/>
  <c r="B300" i="10"/>
  <c r="P300" i="10"/>
  <c r="B301" i="10"/>
  <c r="P301" i="10"/>
  <c r="B302" i="10"/>
  <c r="P302" i="10"/>
  <c r="B303" i="10"/>
  <c r="P303" i="10"/>
  <c r="B304" i="10"/>
  <c r="P304" i="10"/>
  <c r="B305" i="10"/>
  <c r="P305" i="10"/>
  <c r="B306" i="10"/>
  <c r="P306" i="10"/>
  <c r="B307" i="10"/>
  <c r="B308" i="10"/>
  <c r="B309" i="10"/>
  <c r="P309" i="10"/>
  <c r="B310" i="10"/>
  <c r="P310" i="10"/>
  <c r="B311" i="10"/>
  <c r="P311" i="10"/>
  <c r="B312" i="10"/>
  <c r="P312" i="10"/>
  <c r="B313" i="10"/>
  <c r="P313" i="10"/>
  <c r="B314" i="10"/>
  <c r="P314" i="10"/>
  <c r="P315" i="10"/>
  <c r="P316" i="10"/>
  <c r="B317" i="10"/>
  <c r="P317" i="10"/>
  <c r="B318" i="10"/>
  <c r="P318" i="10"/>
  <c r="B319" i="10"/>
  <c r="P319" i="10"/>
  <c r="B320" i="10"/>
  <c r="P320" i="10"/>
  <c r="B321" i="10"/>
  <c r="P321" i="10"/>
  <c r="B322" i="10"/>
  <c r="P322" i="10"/>
  <c r="B323" i="10"/>
  <c r="B324" i="10"/>
  <c r="B325" i="10"/>
  <c r="P325" i="10"/>
  <c r="B326" i="10"/>
  <c r="P326" i="10"/>
  <c r="B327" i="10"/>
  <c r="P327" i="10"/>
  <c r="B328" i="10"/>
  <c r="P328" i="10"/>
  <c r="B329" i="10"/>
  <c r="P329" i="10"/>
  <c r="B330" i="10"/>
  <c r="P330" i="10"/>
  <c r="P331" i="10"/>
  <c r="P332" i="10"/>
  <c r="B333" i="10"/>
  <c r="P333" i="10"/>
  <c r="B334" i="10"/>
  <c r="P334" i="10"/>
  <c r="B335" i="10"/>
  <c r="P335" i="10"/>
  <c r="B336" i="10"/>
  <c r="B337" i="10"/>
  <c r="B338" i="10"/>
  <c r="P338" i="10"/>
  <c r="B339" i="10"/>
  <c r="P339" i="10"/>
  <c r="B340" i="10"/>
  <c r="P340" i="10"/>
  <c r="B341" i="10"/>
  <c r="P341" i="10"/>
  <c r="B342" i="10"/>
  <c r="P342" i="10"/>
  <c r="B343" i="10"/>
  <c r="P343" i="10"/>
  <c r="P344" i="10"/>
  <c r="P345" i="10"/>
  <c r="B346" i="10"/>
  <c r="P346" i="10"/>
  <c r="B347" i="10"/>
  <c r="P347" i="10"/>
  <c r="B348" i="10"/>
  <c r="P348" i="10"/>
  <c r="B349" i="10"/>
  <c r="P349" i="10"/>
  <c r="B350" i="10"/>
  <c r="B351" i="10"/>
  <c r="B352" i="10"/>
  <c r="P352" i="10"/>
  <c r="B353" i="10"/>
  <c r="P353" i="10"/>
  <c r="B354" i="10"/>
  <c r="P354" i="10"/>
  <c r="B355" i="10"/>
  <c r="P355" i="10"/>
  <c r="B356" i="10"/>
  <c r="P356" i="10"/>
  <c r="B357" i="10"/>
  <c r="P357" i="10"/>
  <c r="P358" i="10"/>
  <c r="P359" i="10"/>
  <c r="B360" i="10"/>
  <c r="P360" i="10"/>
  <c r="B361" i="10"/>
  <c r="P361" i="10"/>
  <c r="B362" i="10"/>
  <c r="P362" i="10"/>
  <c r="B363" i="10"/>
  <c r="P363" i="10"/>
  <c r="B364" i="10"/>
  <c r="P364" i="10"/>
  <c r="B365" i="10"/>
  <c r="P365" i="10"/>
  <c r="B366" i="10"/>
  <c r="P366" i="10"/>
  <c r="B367" i="10"/>
  <c r="P367" i="10"/>
  <c r="B368" i="10"/>
  <c r="P368" i="10"/>
  <c r="B369" i="10"/>
  <c r="P369" i="10"/>
  <c r="B370" i="10"/>
  <c r="P372" i="10"/>
  <c r="B373" i="10"/>
  <c r="P373" i="10"/>
  <c r="B374" i="10"/>
  <c r="P374" i="10"/>
  <c r="B375" i="10"/>
  <c r="P375" i="10"/>
  <c r="B376" i="10"/>
  <c r="P376" i="10"/>
  <c r="B377" i="10"/>
  <c r="P377" i="10"/>
  <c r="B378" i="10"/>
  <c r="P378" i="10"/>
  <c r="B379" i="10"/>
  <c r="P379" i="10"/>
  <c r="B380" i="10"/>
  <c r="P380" i="10"/>
  <c r="B381" i="10"/>
  <c r="P381" i="10"/>
  <c r="B382" i="10"/>
  <c r="P382" i="10"/>
  <c r="B383" i="10"/>
  <c r="P383" i="10"/>
  <c r="B384" i="10"/>
  <c r="P384" i="10"/>
  <c r="B385" i="10"/>
  <c r="P385" i="10"/>
  <c r="B386" i="10"/>
  <c r="B387" i="10"/>
  <c r="B388" i="10"/>
  <c r="P388" i="10"/>
  <c r="B389" i="10"/>
  <c r="P389" i="10"/>
  <c r="B390" i="10"/>
  <c r="P390" i="10"/>
  <c r="B391" i="10"/>
  <c r="P391" i="10"/>
  <c r="B392" i="10"/>
  <c r="P392" i="10"/>
  <c r="B393" i="10"/>
  <c r="P393" i="10"/>
  <c r="P394" i="10"/>
  <c r="P395" i="10"/>
  <c r="B396" i="10"/>
  <c r="P396" i="10"/>
  <c r="B397" i="10"/>
  <c r="P397" i="10"/>
  <c r="B398" i="10"/>
  <c r="P398" i="10"/>
  <c r="B399" i="10"/>
  <c r="P399" i="10"/>
  <c r="B400" i="10"/>
  <c r="P400" i="10"/>
  <c r="B401" i="10"/>
  <c r="P401" i="10"/>
  <c r="B402" i="10"/>
  <c r="P402" i="10"/>
  <c r="B403" i="10"/>
  <c r="B404" i="10"/>
  <c r="B405" i="10"/>
  <c r="B406" i="10"/>
  <c r="B407" i="10"/>
  <c r="B408" i="10"/>
  <c r="B409" i="10"/>
  <c r="B412" i="10"/>
  <c r="B413" i="10"/>
  <c r="B414" i="10"/>
  <c r="B415" i="10"/>
  <c r="B416" i="10"/>
  <c r="B417" i="10"/>
  <c r="B418" i="10"/>
  <c r="B419" i="10"/>
  <c r="B420" i="10"/>
  <c r="B421" i="10"/>
  <c r="B422" i="10"/>
  <c r="B423" i="10"/>
  <c r="B424" i="10"/>
  <c r="B425" i="10"/>
  <c r="B426" i="10"/>
  <c r="B427" i="10"/>
  <c r="B428" i="10"/>
  <c r="B429" i="10"/>
  <c r="B430" i="10"/>
  <c r="B431" i="10"/>
  <c r="B432" i="10"/>
  <c r="B433" i="10"/>
  <c r="B434" i="10"/>
  <c r="B435" i="10"/>
  <c r="B436" i="10"/>
  <c r="B437" i="10"/>
  <c r="B438" i="10"/>
  <c r="B439" i="10"/>
  <c r="B440" i="10"/>
  <c r="B441" i="10"/>
  <c r="B442" i="10"/>
  <c r="B443" i="10"/>
  <c r="B444" i="10"/>
  <c r="B445" i="10"/>
  <c r="B446" i="10"/>
  <c r="B447" i="10"/>
  <c r="AB450" i="10"/>
  <c r="AD450" i="10"/>
  <c r="U1" i="9"/>
  <c r="V1" i="9"/>
  <c r="U6" i="9"/>
  <c r="U7" i="9" a="1"/>
  <c r="U7" i="9" s="1"/>
  <c r="T189" i="9"/>
  <c r="U3" i="9" s="1" a="1"/>
  <c r="U3" i="9" s="1"/>
  <c r="V189" i="9"/>
  <c r="Z1" i="8"/>
  <c r="AA1" i="8"/>
  <c r="F3" i="8"/>
  <c r="AA3" i="8"/>
  <c r="F4" i="8"/>
  <c r="F5" i="8"/>
  <c r="Z3" i="8" s="1" a="1"/>
  <c r="Z3" i="8" s="1"/>
  <c r="D6" i="8"/>
  <c r="E6" i="8"/>
  <c r="Z5" i="8" s="1"/>
  <c r="F6" i="8"/>
  <c r="H6" i="8"/>
  <c r="Z6" i="8"/>
  <c r="Z7" i="8" a="1"/>
  <c r="Z7" i="8" s="1"/>
  <c r="Y129" i="8"/>
  <c r="AA129" i="8"/>
  <c r="AQ1" i="7"/>
  <c r="AR1" i="7"/>
  <c r="AR3" i="7"/>
  <c r="AQ6" i="7"/>
  <c r="AQ7" i="7"/>
  <c r="S77" i="7"/>
  <c r="W70" i="7" s="1"/>
  <c r="T77" i="7"/>
  <c r="U77" i="7"/>
  <c r="P81" i="7"/>
  <c r="Q81" i="7"/>
  <c r="R81" i="7"/>
  <c r="S81" i="7"/>
  <c r="T81" i="7"/>
  <c r="U81" i="7"/>
  <c r="V81" i="7"/>
  <c r="W81" i="7"/>
  <c r="X81" i="7"/>
  <c r="Y81" i="7"/>
  <c r="C86" i="7"/>
  <c r="C91" i="7"/>
  <c r="C96" i="7"/>
  <c r="C101" i="7"/>
  <c r="C107" i="7"/>
  <c r="C112" i="7"/>
  <c r="C117" i="7"/>
  <c r="K121" i="7"/>
  <c r="C122" i="7"/>
  <c r="C127" i="7"/>
  <c r="K127" i="7"/>
  <c r="C132" i="7"/>
  <c r="K133" i="7"/>
  <c r="C137" i="7"/>
  <c r="K139" i="7"/>
  <c r="T140" i="7"/>
  <c r="AA140" i="7"/>
  <c r="AG140" i="7"/>
  <c r="T141" i="7"/>
  <c r="AA141" i="7"/>
  <c r="AG141" i="7"/>
  <c r="C142" i="7"/>
  <c r="T142" i="7"/>
  <c r="AA142" i="7"/>
  <c r="AG142" i="7"/>
  <c r="T143" i="7"/>
  <c r="AA143" i="7"/>
  <c r="AG143" i="7"/>
  <c r="T144" i="7"/>
  <c r="AA144" i="7"/>
  <c r="AG144" i="7"/>
  <c r="K145" i="7"/>
  <c r="T145" i="7"/>
  <c r="AA145" i="7"/>
  <c r="AG145" i="7"/>
  <c r="T146" i="7"/>
  <c r="AA146" i="7"/>
  <c r="AG146" i="7"/>
  <c r="C147" i="7"/>
  <c r="T147" i="7"/>
  <c r="AA147" i="7"/>
  <c r="AG147" i="7"/>
  <c r="T148" i="7"/>
  <c r="AA148" i="7"/>
  <c r="AG148" i="7"/>
  <c r="T149" i="7"/>
  <c r="AA149" i="7"/>
  <c r="AG149" i="7"/>
  <c r="AA150" i="7"/>
  <c r="AG150" i="7"/>
  <c r="K151" i="7"/>
  <c r="AA151" i="7"/>
  <c r="AG151" i="7"/>
  <c r="C152" i="7"/>
  <c r="S152" i="7"/>
  <c r="AA152" i="7"/>
  <c r="AG152" i="7"/>
  <c r="S153" i="7"/>
  <c r="AA153" i="7"/>
  <c r="AG153" i="7"/>
  <c r="S154" i="7"/>
  <c r="AA154" i="7"/>
  <c r="AG154" i="7"/>
  <c r="S155" i="7"/>
  <c r="AA155" i="7"/>
  <c r="AG155" i="7"/>
  <c r="S156" i="7"/>
  <c r="AA156" i="7"/>
  <c r="AG156" i="7"/>
  <c r="C157" i="7"/>
  <c r="K157" i="7"/>
  <c r="S157" i="7"/>
  <c r="AA157" i="7"/>
  <c r="AG157" i="7"/>
  <c r="S158" i="7"/>
  <c r="AA158" i="7"/>
  <c r="AG158" i="7"/>
  <c r="S159" i="7"/>
  <c r="AA159" i="7"/>
  <c r="AG159" i="7"/>
  <c r="S160" i="7"/>
  <c r="AA160" i="7"/>
  <c r="AG160" i="7"/>
  <c r="S161" i="7"/>
  <c r="AA161" i="7"/>
  <c r="AG161" i="7"/>
  <c r="C162" i="7"/>
  <c r="AA162" i="7"/>
  <c r="AG162" i="7"/>
  <c r="K163" i="7"/>
  <c r="AA163" i="7"/>
  <c r="AG163" i="7"/>
  <c r="AA164" i="7"/>
  <c r="AG164" i="7"/>
  <c r="AA165" i="7"/>
  <c r="AG165" i="7"/>
  <c r="AA166" i="7"/>
  <c r="AG166" i="7"/>
  <c r="C167" i="7"/>
  <c r="AA167" i="7"/>
  <c r="AG167" i="7"/>
  <c r="T168" i="7"/>
  <c r="AA168" i="7"/>
  <c r="AG168" i="7"/>
  <c r="K169" i="7"/>
  <c r="AA169" i="7"/>
  <c r="AG169" i="7"/>
  <c r="AA170" i="7"/>
  <c r="AG170" i="7"/>
  <c r="AA171" i="7"/>
  <c r="AG171" i="7"/>
  <c r="C172" i="7"/>
  <c r="AA172" i="7"/>
  <c r="AG172" i="7"/>
  <c r="T173" i="7"/>
  <c r="AA173" i="7"/>
  <c r="AG173" i="7"/>
  <c r="AA174" i="7"/>
  <c r="AG174" i="7"/>
  <c r="AA175" i="7"/>
  <c r="AG175" i="7"/>
  <c r="AA176" i="7"/>
  <c r="AG176" i="7"/>
  <c r="AA177" i="7"/>
  <c r="AG177" i="7"/>
  <c r="C178" i="7"/>
  <c r="T178" i="7"/>
  <c r="AA178" i="7"/>
  <c r="AG178" i="7"/>
  <c r="AA179" i="7"/>
  <c r="AG179" i="7"/>
  <c r="AA180" i="7"/>
  <c r="AG180" i="7"/>
  <c r="AA181" i="7"/>
  <c r="AG181" i="7"/>
  <c r="AA182" i="7"/>
  <c r="AG182" i="7"/>
  <c r="T183" i="7"/>
  <c r="AA183" i="7"/>
  <c r="AG183" i="7"/>
  <c r="C184" i="7"/>
  <c r="AA184" i="7"/>
  <c r="AG184" i="7"/>
  <c r="AA185" i="7"/>
  <c r="AG185" i="7"/>
  <c r="AA186" i="7"/>
  <c r="AG186" i="7"/>
  <c r="AA187" i="7"/>
  <c r="AG187" i="7"/>
  <c r="T188" i="7"/>
  <c r="AA188" i="7"/>
  <c r="AG188" i="7"/>
  <c r="C189" i="7"/>
  <c r="AA189" i="7"/>
  <c r="AG189" i="7"/>
  <c r="C194" i="7"/>
  <c r="K198" i="7"/>
  <c r="C199" i="7"/>
  <c r="C204" i="7"/>
  <c r="K204" i="7"/>
  <c r="C210" i="7"/>
  <c r="K210" i="7"/>
  <c r="T213" i="7"/>
  <c r="C216" i="7"/>
  <c r="C222" i="7"/>
  <c r="C227" i="7"/>
  <c r="C232" i="7"/>
  <c r="C238" i="7"/>
  <c r="C244" i="7"/>
  <c r="C250" i="7"/>
  <c r="C256" i="7"/>
  <c r="C262" i="7"/>
  <c r="AP268" i="7"/>
  <c r="AR268" i="7"/>
  <c r="P61" i="6"/>
  <c r="AB145" i="5"/>
  <c r="AQ296" i="2"/>
  <c r="Z294" i="2"/>
  <c r="Z293" i="2"/>
  <c r="Z292" i="2"/>
  <c r="Z291" i="2"/>
  <c r="Z290" i="2"/>
  <c r="Z289" i="2"/>
  <c r="Z288" i="2"/>
  <c r="Z287" i="2"/>
  <c r="Z286" i="2"/>
  <c r="Z285" i="2"/>
  <c r="Z284" i="2"/>
  <c r="Z283" i="2"/>
  <c r="Z282" i="2"/>
  <c r="Z281" i="2"/>
  <c r="Z280" i="2"/>
  <c r="Z279" i="2"/>
  <c r="Z278" i="2"/>
  <c r="Z277" i="2"/>
  <c r="Z276" i="2"/>
  <c r="Z275" i="2"/>
  <c r="Z274" i="2"/>
  <c r="Z273" i="2"/>
  <c r="Z272" i="2"/>
  <c r="Z271" i="2"/>
  <c r="Z270" i="2"/>
  <c r="Z269" i="2"/>
  <c r="Z268" i="2"/>
  <c r="Z267" i="2"/>
  <c r="Z266" i="2"/>
  <c r="Z265" i="2"/>
  <c r="Z264" i="2"/>
  <c r="Z263" i="2"/>
  <c r="Z262" i="2"/>
  <c r="Z261" i="2"/>
  <c r="Z260" i="2"/>
  <c r="Z259" i="2"/>
  <c r="Z258" i="2"/>
  <c r="Z257" i="2"/>
  <c r="Z256" i="2"/>
  <c r="Z255" i="2"/>
  <c r="Z254" i="2"/>
  <c r="Z253" i="2"/>
  <c r="Z252" i="2"/>
  <c r="Z251" i="2"/>
  <c r="Z250" i="2"/>
  <c r="Z249" i="2"/>
  <c r="Z248" i="2"/>
  <c r="Z247" i="2"/>
  <c r="Z246" i="2"/>
  <c r="Z245" i="2"/>
  <c r="Z244" i="2"/>
  <c r="Z243" i="2"/>
  <c r="Z242" i="2"/>
  <c r="Z241" i="2"/>
  <c r="Z240" i="2"/>
  <c r="Z239" i="2"/>
  <c r="Z238" i="2"/>
  <c r="Z237" i="2"/>
  <c r="Z236" i="2"/>
  <c r="Z235" i="2"/>
  <c r="Z234" i="2"/>
  <c r="Z233" i="2"/>
  <c r="Z232" i="2"/>
  <c r="Z231" i="2"/>
  <c r="Z230" i="2"/>
  <c r="Z229" i="2"/>
  <c r="Z228" i="2"/>
  <c r="Z227" i="2"/>
  <c r="Z226" i="2"/>
  <c r="Z225" i="2"/>
  <c r="Z224" i="2"/>
  <c r="Z223" i="2"/>
  <c r="Z222" i="2"/>
  <c r="Z221" i="2"/>
  <c r="Z220" i="2"/>
  <c r="Z219" i="2"/>
  <c r="Z218" i="2"/>
  <c r="Z217" i="2"/>
  <c r="Z216" i="2"/>
  <c r="Z215" i="2"/>
  <c r="Z214" i="2"/>
  <c r="Z213" i="2"/>
  <c r="Z212" i="2"/>
  <c r="Z211" i="2"/>
  <c r="Z210" i="2"/>
  <c r="Z209" i="2"/>
  <c r="Z208" i="2"/>
  <c r="Z206" i="2"/>
  <c r="Z205" i="2"/>
  <c r="Z204" i="2"/>
  <c r="Z203" i="2"/>
  <c r="Z202" i="2"/>
  <c r="Z201" i="2"/>
  <c r="Z200" i="2"/>
  <c r="Z199" i="2"/>
  <c r="Z198" i="2"/>
  <c r="Z197" i="2"/>
  <c r="AD196" i="2"/>
  <c r="Z196" i="2"/>
  <c r="AD195" i="2"/>
  <c r="Z195" i="2"/>
  <c r="AD194" i="2"/>
  <c r="Z194" i="2"/>
  <c r="AD193" i="2"/>
  <c r="Z193" i="2"/>
  <c r="Z192" i="2"/>
  <c r="Z191" i="2"/>
  <c r="Z190" i="2"/>
  <c r="Z189" i="2"/>
  <c r="Z188" i="2"/>
  <c r="Z187" i="2"/>
  <c r="Z186" i="2"/>
  <c r="Z185" i="2"/>
  <c r="Z178" i="2"/>
  <c r="AD177" i="2"/>
  <c r="Z177" i="2"/>
  <c r="AD176" i="2"/>
  <c r="Z176" i="2"/>
  <c r="Z175" i="2"/>
  <c r="AD174" i="2"/>
  <c r="AD175" i="2" s="1"/>
  <c r="Z174" i="2"/>
  <c r="Z173" i="2"/>
  <c r="Z171" i="2"/>
  <c r="Z170" i="2"/>
  <c r="Z169" i="2"/>
  <c r="Z168" i="2"/>
  <c r="Z167" i="2"/>
  <c r="Z166" i="2"/>
  <c r="Z160" i="2"/>
  <c r="Z159" i="2"/>
  <c r="AD158" i="2"/>
  <c r="Z158" i="2"/>
  <c r="AD157" i="2"/>
  <c r="Z157" i="2"/>
  <c r="AD156" i="2"/>
  <c r="Z156" i="2"/>
  <c r="AD155" i="2"/>
  <c r="Z155" i="2"/>
  <c r="Z154" i="2"/>
  <c r="Z153" i="2"/>
  <c r="Z141" i="2"/>
  <c r="Z140" i="2"/>
  <c r="AD139" i="2"/>
  <c r="Z139" i="2"/>
  <c r="Z138" i="2"/>
  <c r="Z137" i="2"/>
  <c r="AD136" i="2"/>
  <c r="AD137" i="2" s="1"/>
  <c r="AD138" i="2" s="1"/>
  <c r="Z136" i="2"/>
  <c r="Z135" i="2"/>
  <c r="Z134" i="2"/>
  <c r="Z133" i="2"/>
  <c r="Z132" i="2"/>
  <c r="Z131" i="2"/>
  <c r="Z129" i="2"/>
  <c r="Z123" i="2"/>
  <c r="Z121" i="2"/>
  <c r="Z120" i="2"/>
  <c r="Z119" i="2"/>
  <c r="Z118" i="2"/>
  <c r="Z117" i="2"/>
  <c r="Z116" i="2"/>
  <c r="Z115" i="2"/>
  <c r="Z114" i="2"/>
  <c r="Z113" i="2"/>
  <c r="Z112" i="2"/>
  <c r="Z111" i="2"/>
  <c r="Z110" i="2"/>
  <c r="Z109" i="2"/>
  <c r="Z108" i="2"/>
  <c r="Z107" i="2"/>
  <c r="Z106" i="2"/>
  <c r="Z105" i="2"/>
  <c r="Z104" i="2"/>
  <c r="Z103" i="2"/>
  <c r="Z102" i="2"/>
  <c r="Z101" i="2"/>
  <c r="Z100" i="2"/>
  <c r="Z99" i="2"/>
  <c r="Z98" i="2"/>
  <c r="Z97" i="2"/>
  <c r="Z96" i="2"/>
  <c r="Z95" i="2"/>
  <c r="Z94" i="2"/>
  <c r="Z93" i="2"/>
  <c r="Z92" i="2"/>
  <c r="Z91" i="2"/>
  <c r="Z90" i="2"/>
  <c r="Z89" i="2"/>
  <c r="Z88" i="2"/>
  <c r="Z87" i="2"/>
  <c r="Z86" i="2"/>
  <c r="Z85" i="2"/>
  <c r="Z84" i="2"/>
  <c r="Z83" i="2"/>
  <c r="Z82" i="2"/>
  <c r="Z81" i="2"/>
  <c r="Z80" i="2"/>
  <c r="Z79" i="2"/>
  <c r="Z78" i="2"/>
  <c r="Z77" i="2"/>
  <c r="Z76" i="2"/>
  <c r="Z75" i="2"/>
  <c r="Z74" i="2"/>
  <c r="Z73" i="2"/>
  <c r="Z72" i="2"/>
  <c r="Z65" i="2"/>
  <c r="Z64" i="2"/>
  <c r="Z63" i="2"/>
  <c r="Z52" i="2"/>
  <c r="Z41" i="2"/>
  <c r="C150" i="17"/>
  <c r="AN3" i="17" l="1"/>
  <c r="AM5" i="17"/>
  <c r="AM4" i="17"/>
  <c r="AM3" i="17"/>
  <c r="U5" i="9"/>
  <c r="AP5" i="11"/>
  <c r="AP4" i="11"/>
  <c r="AP3" i="11" a="1"/>
  <c r="AP3" i="11" s="1"/>
  <c r="AC4" i="10"/>
  <c r="U4" i="9"/>
  <c r="V3" i="9"/>
  <c r="Z4" i="8"/>
  <c r="AQ4" i="7"/>
  <c r="AQ5" i="7"/>
  <c r="AQ3" i="7" a="1"/>
  <c r="AQ3" i="7"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<sst xmlns="http://schemas.openxmlformats.org/spreadsheetml/2006/main" count="5101" uniqueCount="3693">
  <si>
    <t>https://www.youtube.com/watch?v=btPDVf6Wd-I</t>
  </si>
  <si>
    <t>Comment faire des Tableaux de fitness avec chatGPT</t>
  </si>
  <si>
    <t>A développer et à adapter pour les métiers de bouche</t>
  </si>
  <si>
    <t>https://www.youtube.com/watch?v=EGtpqhNK3wQ</t>
  </si>
  <si>
    <t>Utilisez chat GPT efficacement en entreprise, grâce à ces phrases.</t>
  </si>
  <si>
    <t>https://www.youtube.com/watch?v=Gqq59qZ_OOE</t>
  </si>
  <si>
    <t>Tuto chatGPT - Deviens EXPERT en 5 étapes</t>
  </si>
  <si>
    <t>https://www.youtube.com/watch?v=I4XA5qCNU5w</t>
  </si>
  <si>
    <t>Comment utiliser l'intelligence artificielle Chat GPT dans Excel ?</t>
  </si>
  <si>
    <t>https://www.youtube.com/watch?v=Hgdab911xr4</t>
  </si>
  <si>
    <t>Excel et Chat GPT ? Est-ce une solution à prendre en compte ?</t>
  </si>
  <si>
    <t>https://www.youtube.com/watch?v=Nm--HJ1rXh0</t>
  </si>
  <si>
    <t>Comment utiliser CHAT GPT pour devenir un expert EXCEL</t>
  </si>
  <si>
    <t>https://lestalentsdalphonse.com/</t>
  </si>
  <si>
    <t>Quand Alphonse met son talent au service de la société</t>
  </si>
  <si>
    <t>.</t>
  </si>
  <si>
    <t>https://hautsdefrance-aract.fr/wp-content/uploads/2016/01/guide-pour-action-transmettre-pour-perenniser.pdf</t>
  </si>
  <si>
    <t xml:space="preserve">Transmettre les savoirs d'expertise pour péréniser son entreprise </t>
  </si>
  <si>
    <t>https://bourgognefranchecomte.aract.fr/sites/default/files/2019-04/Guide_tse.pdf</t>
  </si>
  <si>
    <t>Un enjeu pour l'avenir de votre entreprise</t>
  </si>
  <si>
    <t>https://uimmauvergne.org/sites/default/files/Guide_transmission_savoirs_savoirfaire.pdf</t>
  </si>
  <si>
    <t>Exemple de Guide méthodologique de la métallurgie adaptable</t>
  </si>
  <si>
    <t>Quelques exemples de guides</t>
  </si>
  <si>
    <t>https://www.digitalrecruiters.com/blog/comment-transmettre-savoirs-entreprise</t>
  </si>
  <si>
    <t>Quels sont les différents savoirs à transmettre ?</t>
  </si>
  <si>
    <t>https://www.manpowergroup.fr/contrat-de-generation-ii-%E2%80%93-la-transmission-enjeu-vital-pour-l%E2%80%99economie-et-la-societe/</t>
  </si>
  <si>
    <t>La transmission, enjeu vital pour l’économie et la société</t>
  </si>
  <si>
    <t>Pourquoi et comment mettre en place un environnement d’apprentissage personnalisé ?​​​​​</t>
  </si>
  <si>
    <t>Comment accompagner des experts internes à transmettre leurs savoirs ?​​​​​</t>
  </si>
  <si>
    <t>https://www.demos.fr/expertises-thematiques-ressources-humaines-et-transmission-des-savoirs</t>
  </si>
  <si>
    <t>Ressources Humaines et transmission des savoirs</t>
  </si>
  <si>
    <t>Le dispositif TSF = Transfert des savoirs et Savoir-Faire !</t>
  </si>
  <si>
    <t>https://www.youtube.com/watch?v=yUb6Lk9LynA</t>
  </si>
  <si>
    <t>Structurer la transmission du savoir et des compétences en entreprise</t>
  </si>
  <si>
    <t>La transmission est à la formation ce que l’éducation est à l’instruction  Eric Remisz</t>
  </si>
  <si>
    <t>https://fr.wikihow.com/faire-un-cocktail</t>
  </si>
  <si>
    <t>vins mousseux, "wine cooler" et vinaigre</t>
  </si>
  <si>
    <t>Comment faire un cocktail</t>
  </si>
  <si>
    <t>jus concentrés de fruits</t>
  </si>
  <si>
    <t>cidre, eau de vie de pomme et calvados</t>
  </si>
  <si>
    <t>https://www.destinationcocktails.fr/technique/comment-bien-deguster-les-spiritueux-et-les-cocktails/</t>
  </si>
  <si>
    <t>chicorée</t>
  </si>
  <si>
    <t>Comment bien déguster les spiritueux et les cocktails ?</t>
  </si>
  <si>
    <t>café moulu et lyophilisé</t>
  </si>
  <si>
    <t>BRSA, boissons gazeuse, eau de table</t>
  </si>
  <si>
    <t>https://avis-vin.lefigaro.fr/spiritueux/o150538-comment-faire-un-bon-cocktail-cinq-conseils-de-pro-cinq-erreurs-a-eviter</t>
  </si>
  <si>
    <t>boissons alcoolisées</t>
  </si>
  <si>
    <t>Comment faire un bon cocktail ? Cinq conseils de pro, cinq erreurs à éviter</t>
  </si>
  <si>
    <t>bière et whisky</t>
  </si>
  <si>
    <t>https://www.youtube.com/watch?v=-tazxGgkIP0</t>
  </si>
  <si>
    <t>Comment CONVERTIR des VOLUMES ? </t>
  </si>
  <si>
    <t>https://www.youtube.com/watch?v=5WUO7I-i0cE</t>
  </si>
  <si>
    <t>Conversions de VOLUMES (m3 et sous-multiples.. litre) - Tableau de conversions.</t>
  </si>
  <si>
    <t>https://www.dailymotion.com/video/xl41gs</t>
  </si>
  <si>
    <t>https://www.youtube.com/watch?v=_9WfD6cIOvw</t>
  </si>
  <si>
    <t>Cocktailmaster</t>
  </si>
  <si>
    <t>Conversions de VOLUMES ( litre, multiples et sous-multiples ) - MÉTHODE</t>
  </si>
  <si>
    <t>https://www.youtube.com/watch?v=RPrs6XAvkGg</t>
  </si>
  <si>
    <t>https://www.math-only-math.com/</t>
  </si>
  <si>
    <t>Magique ou scientifique ? Le cocktail arc-en-ciel - On n'est pas que des Cobayes</t>
  </si>
  <si>
    <t>Math Only Math</t>
  </si>
  <si>
    <t>https://www.clg-campra.ac-aix-marseille.fr/spip/sites/www.clg-campra/spip/IMG/pdf/Physique_Chimie_5e5_Chap_8_-_Mesures_de_volumes_et_de_masses.pdf</t>
  </si>
  <si>
    <t>Différence entre masse et volume</t>
  </si>
  <si>
    <t>https://www.youtube.com/watch?v=oGhhd5EOWfQ</t>
  </si>
  <si>
    <t>https://dictionary.tn/comment-mesurer-lhuile-avec-un-pot-de-yaourt/</t>
  </si>
  <si>
    <t xml:space="preserve">Faire un cocktail à étages expérience </t>
  </si>
  <si>
    <t>Que faire si vous n’avez pas de cuillères doseuse ?</t>
  </si>
  <si>
    <t>http://voyagesvacances.canalblog.com/archives/2013/05/25/27234751.html</t>
  </si>
  <si>
    <t>https://maison.20minutes.fr/mm22204-convertir-centilitres-millilitres/</t>
  </si>
  <si>
    <t>Le Bleu Blanc Rouge</t>
  </si>
  <si>
    <t xml:space="preserve">Comment convertir des centilitres et des millilitres en grammes ?  </t>
  </si>
  <si>
    <t>http://sweetcocktails.com/fr/cocktails/comment-realiser-un-cocktail-a-etages.html</t>
  </si>
  <si>
    <t>https://www.youtube.com/watch?v=TeYEikpR9dw</t>
  </si>
  <si>
    <t xml:space="preserve">Comment réaliser un cocktail à étages </t>
  </si>
  <si>
    <t>Faire son propre cocktail à étages</t>
  </si>
  <si>
    <t>https://sweetcocktails.com/fr/plan-du-site.html</t>
  </si>
  <si>
    <t>(Alcohol density chart, courtesy of various sources)</t>
  </si>
  <si>
    <t>Alcohol, pure (ethanol)</t>
  </si>
  <si>
    <t>Everclear (95%)</t>
  </si>
  <si>
    <t>Everclear (75%)</t>
  </si>
  <si>
    <t>Absinthe</t>
  </si>
  <si>
    <t>Vodka (40%)</t>
  </si>
  <si>
    <t>Southern Comfort</t>
  </si>
  <si>
    <t>Tuaca</t>
  </si>
  <si>
    <t>Water</t>
  </si>
  <si>
    <t>Green Chartreuse</t>
  </si>
  <si>
    <t>Tonic Water, Indian Tonic Water</t>
  </si>
  <si>
    <t>Sloe gin</t>
  </si>
  <si>
    <t>Peppermint schnapps</t>
  </si>
  <si>
    <t>Kummel</t>
  </si>
  <si>
    <t>Brandy</t>
  </si>
  <si>
    <t>Benedictine</t>
  </si>
  <si>
    <t>Rock and Rye</t>
  </si>
  <si>
    <t>Midori Melon Liquor</t>
  </si>
  <si>
    <t>Yellow Chartreuse</t>
  </si>
  <si>
    <t>Cherry brandy</t>
  </si>
  <si>
    <t>Blackberry brandy</t>
  </si>
  <si>
    <t>Apricot brandy</t>
  </si>
  <si>
    <t>Campari</t>
  </si>
  <si>
    <t>Orange Curacao</t>
  </si>
  <si>
    <t>Frangelico</t>
  </si>
  <si>
    <t>Drambuie</t>
  </si>
  <si>
    <t>Triple sec</t>
  </si>
  <si>
    <t>Tia Maria</t>
  </si>
  <si>
    <t>Amaretto</t>
  </si>
  <si>
    <t>Galliano</t>
  </si>
  <si>
    <t>Blue Curacao</t>
  </si>
  <si>
    <t>White Crème de Menthe</t>
  </si>
  <si>
    <t>Strawberry liqueur</t>
  </si>
  <si>
    <t>Green Crème de Menthe</t>
  </si>
  <si>
    <t>Coffee Liquor</t>
  </si>
  <si>
    <t>White Crème de Cacao</t>
  </si>
  <si>
    <t>Creme de Banana</t>
  </si>
  <si>
    <t>Creme de Almond</t>
  </si>
  <si>
    <t>Crème de Noyaux</t>
  </si>
  <si>
    <t>Anisette</t>
  </si>
  <si>
    <t>Creme de Cassis</t>
  </si>
  <si>
    <t>https://bartenderly.com/tips-tricks/alcohol-density-chart</t>
  </si>
  <si>
    <t>issues d'études scientifiques conservent trois décimales.</t>
  </si>
  <si>
    <t>calculées relatives à la masse volumique et à la densité à deux décimales; en revanche, les données</t>
  </si>
  <si>
    <t>sont des estimations et ne sont pas précises au millilitre près, il a été décidé d'arrondir les données</t>
  </si>
  <si>
    <t>La précision des données est importante. Toutefois, du fait que les données sur l'apport alimentaire</t>
  </si>
  <si>
    <t>densité (l'eau étant l'élément de référence) seront légèrement différentes.</t>
  </si>
  <si>
    <t>mesurée de l'eau est de 4 °C. À toute autre température, les mesures de la masse volumique et de la</t>
  </si>
  <si>
    <t>Les valeurs numériques de la masse volumique et de la densité sont les mêmes si la température</t>
  </si>
  <si>
    <t>pas de dimension.</t>
  </si>
  <si>
    <t>référence est l'eau pour les liquides ou l'air pour les gaz. La densité est un rapport et n'a donc</t>
  </si>
  <si>
    <t>même unité de volume) d'une substance de référence. Dans la majorité des cas, la substance de</t>
  </si>
  <si>
    <t>volumique (masse d'une unité de volume) d'une substance et la masse volumique (masse de la</t>
  </si>
  <si>
    <t> Densité, ou densité relative, ou poids spécifique: On entend par densité le rapport entre la masse</t>
  </si>
  <si>
    <t>des particules mêmes, l'espace entre ces particules et à l'intérieur de leurs pores internes).</t>
  </si>
  <si>
    <t>global –interstices compris – qu'elles occupent (Le volume global comprend, outre le volume</t>
  </si>
  <si>
    <t>rapport entre la masse de l'ensemble des particules de la substance considérée et le volume</t>
  </si>
  <si>
    <t>substances sous forme de corpuscules ou de particules. La masse volumique apparente est le</t>
  </si>
  <si>
    <t>de substances chimiques, d'ingrédients pharmaceutiques, de denrées alimentaires ou d'autres</t>
  </si>
  <si>
    <t>particulièrement dans le cas de composants minéraux granulaires comme la terre ou le gravier,</t>
  </si>
  <si>
    <t>pour les produits en poudre, granulés et autres produits solides, cette expression étant utilisée</t>
  </si>
  <si>
    <t> Masse volumique apparente, ou densité apparente: On parle de masse volumique apparente</t>
  </si>
  <si>
    <t>masse volumique =</t>
  </si>
  <si>
    <t>température ou la pression ont systématiquement été ajoutées à la référence.</t>
  </si>
  <si>
    <t>corps solides et liquides. Les informations disponibles dans les études scientifiques sur la</t>
  </si>
  <si>
    <t>température et de la pression. La variation de cette valeur est généralement faible pour les</t>
  </si>
  <si>
    <t>masse par unité de volume. La masse volumique d'une substance varie en fonction de la</t>
  </si>
  <si>
    <t> Masse volumique, ou densité absolue: On entend par «masse volumique» d'une substance sa</t>
  </si>
  <si>
    <t>Définitions</t>
  </si>
  <si>
    <t>https://openknowledge.fao.org/server/api/core/bitstreams/ad0c7c3a-57c8-4991-a7a6-29760309b8fd/content</t>
  </si>
  <si>
    <t>https://fr.pinterest.com/pin/296041375499412970/</t>
  </si>
  <si>
    <t>https://www.easydens.com/fr/pages/spiritueux</t>
  </si>
  <si>
    <t>https://consomaction.app/unite-alcool.html</t>
  </si>
  <si>
    <t>https://sweetcocktails.com/fr/comment-realiser-un-cocktail-a-etages</t>
  </si>
  <si>
    <t>https://en.wikipedia.org/wiki/Alcohol_by_volume</t>
  </si>
  <si>
    <t>https://fr.wikipedia.org/wiki/Portail:Alcool</t>
  </si>
  <si>
    <t>https://fr.wikipedia.org/wiki/Unit%C3%A9_d%27alcool</t>
  </si>
  <si>
    <t>https://drinksworld.com/alcohol-density-explained/</t>
  </si>
  <si>
    <t>https://forums.futura-sciences.com/chimie/413346-densite-differents-alcool-vodka-rhum-etc.html</t>
  </si>
  <si>
    <t>https://cocktailmolotov.org/blog/comment-calculer-degre-alcoolique-cocktail/</t>
  </si>
  <si>
    <t>https://www.reddit.com/r/Mixology/comments/1azsion/how_much_alcohol_is_in_a_typical_cocktail_in/?tl=fr</t>
  </si>
  <si>
    <t>Le tableau des densités ext extrait de ce site</t>
  </si>
  <si>
    <t>https://www.oiv.int/public/medias/2634/oiv-ma-bs-06.pdf?utm_source=chatgpt.com</t>
  </si>
  <si>
    <t>https://www.oldnick.fr/layered-cocktails-une-certaine-maitrise/?utm_source=chatgpt.com</t>
  </si>
  <si>
    <t>https://fr.wikipedia.org/wiki/Portail:M%C3%A9decine</t>
  </si>
  <si>
    <t>0,789</t>
  </si>
  <si>
    <t>Éthanol pur (100 %)</t>
  </si>
  <si>
    <t>0,94 – 0,96</t>
  </si>
  <si>
    <t>Whisky (40–43 %)</t>
  </si>
  <si>
    <t>0,95</t>
  </si>
  <si>
    <t>Tequila (40 %)</t>
  </si>
  <si>
    <t>Gin (40 %)</t>
  </si>
  <si>
    <t>Rhum blanc (40 %)</t>
  </si>
  <si>
    <t>1,02 – 1,03</t>
  </si>
  <si>
    <t>Jus de citron</t>
  </si>
  <si>
    <t>Vermouth doux</t>
  </si>
  <si>
    <t>Liqueur de pêche</t>
  </si>
  <si>
    <t>1,03 – 1,05</t>
  </si>
  <si>
    <t>Jus de fruits (orange, ananas...)</t>
  </si>
  <si>
    <t>Cointreau / Triple Sec</t>
  </si>
  <si>
    <t>1,04 – 1,05</t>
  </si>
  <si>
    <t>1,05 – 1,07</t>
  </si>
  <si>
    <t>Baileys Irish Cream</t>
  </si>
  <si>
    <t>1,12 – 1,13</t>
  </si>
  <si>
    <t>Liqueur de cerise (Cherry Brandy)</t>
  </si>
  <si>
    <t>1,13</t>
  </si>
  <si>
    <t>Parfait d’Amour</t>
  </si>
  <si>
    <t xml:space="preserve">https://www.maxicours.com/se/cours/utiliser-la-masse-volumique-de-l-eau/ </t>
  </si>
  <si>
    <t>Lien &gt;</t>
  </si>
  <si>
    <t>Liqueur de café (ex. Kahlúa)</t>
  </si>
  <si>
    <t>de l'eau liquide est ρ = 1 g/cm3 = 1 g/mL.</t>
  </si>
  <si>
    <t>1,14</t>
  </si>
  <si>
    <t>Crème de cacao (brune ou blanche)</t>
  </si>
  <si>
    <t xml:space="preserve">qui sont des unités équivalentes. La masse volumique </t>
  </si>
  <si>
    <t xml:space="preserve"> ou les grammes par centimètre cube (g/cm3), </t>
  </si>
  <si>
    <t>1,15 – 1,18</t>
  </si>
  <si>
    <t>Crème de menthe verte</t>
  </si>
  <si>
    <t>On peut également utiliser les grammes par millilitre (g/mL)</t>
  </si>
  <si>
    <t xml:space="preserve">Cela signifie que 1 L d'eau liquide pèse 1000 g, soit 1 kg. </t>
  </si>
  <si>
    <t>Sirop de grenadine</t>
  </si>
  <si>
    <t xml:space="preserve">La masse volumique de l'eau liquide est ainsi ρ = 1000 g/L. </t>
  </si>
  <si>
    <t>Densité approximative</t>
  </si>
  <si>
    <t>Ingrédient</t>
  </si>
  <si>
    <t>Quel est le rhô de l'eau ?</t>
  </si>
  <si>
    <t>🧪 Tableau des densités (g/cm³ à 20 °C)</t>
  </si>
  <si>
    <t>https://outils-javascript.aliasdmc.fr/encodage-caracteres-alphabet-grec/encode-caractere-03C1-html-css-js-autre.html</t>
  </si>
  <si>
    <t>Rhô p</t>
  </si>
  <si>
    <t>Les codes d'encodage du caractère spécial « ρ » ou « rho ».</t>
  </si>
  <si>
    <t>Densité</t>
  </si>
  <si>
    <t>mais elles te permettront de réussir des cocktails à étages pour ton concours</t>
  </si>
  <si>
    <t xml:space="preserve"> Ces valeurs sont approximatives et peuvent varier selon les marques et les températures, </t>
  </si>
  <si>
    <r>
      <t xml:space="preserve">Voici une </t>
    </r>
    <r>
      <rPr>
        <b/>
        <sz val="11"/>
        <color theme="1"/>
        <rFont val="Calibri"/>
        <family val="2"/>
        <scheme val="minor"/>
      </rPr>
      <t>liste étendue des densités des alcools, liqueurs et ingrédients courants</t>
    </r>
    <r>
      <rPr>
        <sz val="11"/>
        <color theme="1"/>
        <rFont val="Calibri"/>
        <family val="2"/>
        <scheme val="minor"/>
      </rPr>
      <t xml:space="preserve"> utilisés en mixologie, classés du plus dense au moins dense.</t>
    </r>
  </si>
  <si>
    <t>Boissons  Diagrammes de fabrication</t>
  </si>
  <si>
    <t>1.06 - 1.09</t>
  </si>
  <si>
    <t>1.06 - 1.1</t>
  </si>
  <si>
    <t>1.04 -1.06 -1.12</t>
  </si>
  <si>
    <t>1.04 – 1.06</t>
  </si>
  <si>
    <t>1.14 -1.15</t>
  </si>
  <si>
    <t>1.18 - 1.20</t>
  </si>
  <si>
    <t>1.13 – 1.14</t>
  </si>
  <si>
    <t>1.03 – 1.04 - 1.6</t>
  </si>
  <si>
    <t>1.18 – 1.33</t>
  </si>
  <si>
    <t>0.916 - 0.95</t>
  </si>
  <si>
    <t>vos bitters dans des dash bottles</t>
  </si>
  <si>
    <t>du contenant utilisé : pour plus de précision, je vous conseille de transvaser</t>
  </si>
  <si>
    <t>traits d’Angostura valent 2,5 ml soit 7 fois moins. Le dosage en “trait” dépend</t>
  </si>
  <si>
    <t>Deux traits de liqueurs au marasquin équivalent à environ 15 ml, tandis que 2</t>
  </si>
  <si>
    <t>le débit des bouteilles de bitters est en stilligoutte.</t>
  </si>
  <si>
    <t>dash dans les livres de cocktails correspond en fait à un jet ou une goutte, car</t>
  </si>
  <si>
    <t>Concernant les bitters concentrées comme l’Angostura et le Peychaud, un</t>
  </si>
  <si>
    <t>de sirop de clou de giroﬂe.</t>
  </si>
  <si>
    <t>liqueurs et parfois les sirops (exemples : un trait de chartreuse verte, un dash</t>
  </si>
  <si>
    <t>terme utilisée pour verser certains spiritueux au goût très prononcé, les</t>
  </si>
  <si>
    <t>Un trait ou un dash (pour un spiritueux) équivaut environ à 7,5 ml. C’est le</t>
  </si>
  <si>
    <t>Trait</t>
  </si>
  <si>
    <t>dosage du jus de citron, aux apéritifs à base de vin et à certaines liqueurs</t>
  </si>
  <si>
    <t>Une demi-mesure équivaut à 25 ml. Elle correspond le plus souvent au</t>
  </si>
  <si>
    <t>base du cocktail (exemple : 50 ml de cognac dans le black sazerac).</t>
  </si>
  <si>
    <t>Une mesure équivaut à 50 ml. Elle correspond en général à l’eau-de-vie de</t>
  </si>
  <si>
    <t>Mesures</t>
  </si>
  <si>
    <t>2 oz = 60 ml 1,5 oz = 45 ml 0,75 oz = 22,5 ml 0,50 oz = 15 ml 0,25 oz = 7,5 ml</t>
  </si>
  <si>
    <t>Onces (oz) = Millilitres</t>
  </si>
  <si>
    <t>Une once américaines (oz) équivaut à environ 30 ml et 2 onces à 60 ml.</t>
  </si>
  <si>
    <t>Onces américaines (oz)</t>
  </si>
  <si>
    <t>5 ml = 0,5 cl 10 ml = 1 cl 15 ml = 1,5 cl 20 ml = 2 cl … 50 ml = 5 cl</t>
  </si>
  <si>
    <t>Millilitres = Centilitres</t>
  </si>
  <si>
    <t>Les conversions</t>
  </si>
  <si>
    <t>Leçon n°4: Les mesures et techniques de verse</t>
  </si>
  <si>
    <t>avec un bec verseur dans 5 verres diérents</t>
  </si>
  <si>
    <t>Pour info: Il faut compter en moyenne 12 secondes pour verser une mesure</t>
  </si>
  <si>
    <t>un entraînement quotidien.</t>
  </si>
  <si>
    <t>cette gestuelle, la verse libre ne s’improvise pas car cette technique demande</t>
  </si>
  <si>
    <t>C’est la technique de verse la plus élégante. Peu de bartenders acquièrent</t>
  </si>
  <si>
    <t>main gauche ou des 2 mains!</t>
  </si>
  <si>
    <t>verser toutes les mesures sans jigger (15, 25, 40 ml…) de la main droite ou de la</t>
  </si>
  <si>
    <t>dans une soirée. Le bartender qui parvient à la maîtriser sera capable de</t>
  </si>
  <si>
    <t>C’est une technique très utile lorsque l’on doit réaliser plusieurs cocktails</t>
  </si>
  <si>
    <t>pour la mesure française) avec bec verseur.</t>
  </si>
  <si>
    <t>faut donc environ 5 secondes pour verser une mesure de 50 ml (et 4 secondes</t>
  </si>
  <si>
    <t>Le débit du bec verseur standard spill stop est d’environ 10 ml par seconde, il</t>
  </si>
  <si>
    <t>diérentes mesures d’une recette sans jigger.</t>
  </si>
  <si>
    <t>La verse libre (appelée free pouring par les bartenders) consiste à verser les</t>
  </si>
  <si>
    <t>Verse libre avec bec verseur (free pouring)</t>
  </si>
  <si>
    <t>3 - Verser le contenu du jigger dans le verre de service</t>
  </si>
  <si>
    <t>facilement le contenu du jigger dans le shaker ou le verre à mélange.</t>
  </si>
  <si>
    <t>dans le jigger en remontant progressivement la verse permet de verser plus</t>
  </si>
  <si>
    <t>2 - Verser le liquide dans le jigger. Verser le liquide de la bouteille</t>
  </si>
  <si>
    <t>Méthode: 1-Tenir la bouteille</t>
  </si>
  <si>
    <t>avec un bec verseur et un jigger dans 5 verres diérents.</t>
  </si>
  <si>
    <t>Pour info: Il faut compter en moyenne 22 secondes pour verser une mesure</t>
  </si>
  <si>
    <t>cette technique.</t>
  </si>
  <si>
    <t>important de s'entraîner avec une bouteille remplie d’eau aﬁn de maîtriser</t>
  </si>
  <si>
    <t>La prise en main de la bouteille avec bec verseur étant diérente, il est</t>
  </si>
  <si>
    <t>maîtrisée.</t>
  </si>
  <si>
    <t>cocktails car elle est plus ecace et plus esthétique lorsqu’elle est bien</t>
  </si>
  <si>
    <t>Je conseille d’utiliser cette technique de verse pour réaliser l’ensemble des</t>
  </si>
  <si>
    <t>bartenders.</t>
  </si>
  <si>
    <t>C’est la verse la plus précise et la plus couramment utilisée par les</t>
  </si>
  <si>
    <t>Verse avec bec verseur et jigger</t>
  </si>
  <si>
    <t>4 - Verser le contenu du jigger dans le shaker</t>
  </si>
  <si>
    <t>3 - Verser le liquide dans le jigger</t>
  </si>
  <si>
    <t>2 - Tenir le jigger</t>
  </si>
  <si>
    <t>Méthode: 1- Tenir la bouteille</t>
  </si>
  <si>
    <t>avec un jigger dans 5 verres diérents.</t>
  </si>
  <si>
    <t>Pour info: Il faut compter en moyenne 19 secondes pour verser une mesure</t>
  </si>
  <si>
    <t>de goutte.</t>
  </si>
  <si>
    <t>verse de la bouteille vers le jigger doit être délicate aﬁn de ne pas faire omber</t>
  </si>
  <si>
    <t>Selon la texture et la densité des diérents spiritueux que vous versez, la</t>
  </si>
  <si>
    <t>d’apprendre à tenir une bouteille dans une main et le jigger dans l’autre.</t>
  </si>
  <si>
    <t>c’est la méthode la plus simple pour débuter. Il vous sut simplement</t>
  </si>
  <si>
    <t>Pas besoin d’une grande dextérité pour apprendre la verse avec le jigger,</t>
  </si>
  <si>
    <t>Verse avec le jigger</t>
  </si>
  <si>
    <t>2- Verser en dosant à l’oei</t>
  </si>
  <si>
    <t>l'œil dans 5 verres diérents.</t>
  </si>
  <si>
    <t>Pour info: il faut compter en moyenne 15 secondes pour verser une mesure à</t>
  </si>
  <si>
    <t>qu'après des années d’expérience derrière un bar à cocktail.</t>
  </si>
  <si>
    <t>Pour débuter, cette technique de verse est déconseillée car elle ne s’acquiert</t>
  </si>
  <si>
    <t>leur shaker comme repère.</t>
  </si>
  <si>
    <t>de vermouth dry), il se ﬁent à la contenance de leur verre à mélange ou de</t>
  </si>
  <si>
    <t>en dixième ou en “part”. Par exemple pour le dry martini (8/10 de gin et 2/10</t>
  </si>
  <si>
    <t>lycées hôteliers. Pour maîtriser cette technique, les barmen doivent mesurer</t>
  </si>
  <si>
    <t>La verse à l’oeil (ou verse libre) est la technique de verse enseignée dans les</t>
  </si>
  <si>
    <t>Verse libre à la bouteille</t>
  </si>
  <si>
    <t>4. Garnir et servir.</t>
  </si>
  <si>
    <t>3. Remplir le verre de glace cube, ajouter le rhum cubain, remuer quelques secondes à l’aide d’une cuillère à mélange.</t>
  </si>
  <si>
    <t>2. Piler l’ensemble à l’aide d’un pilon sans déchiqueter la menthe.</t>
  </si>
  <si>
    <t>1. Placer la menthe fraîche, le jus de citron vert, le sucre en poudre puis allonger d’eau gazeuse jusqu’à la moitié du verre environ.</t>
  </si>
  <si>
    <t>enfin l’eau gazeuse permet de libérer les arômes de la menthe.</t>
  </si>
  <si>
    <t xml:space="preserve"> en un minimum de temps. La première étape permet de dissoudre plus rapidement le sucre, </t>
  </si>
  <si>
    <t>Que vous soyez dans un bar ou à la maison, cette méthode vous permettra de réaliser plusieurs mojitos</t>
  </si>
  <si>
    <t>Cas du mojito purement cubain</t>
  </si>
  <si>
    <t>4. Compléter de glace pilée, garnir et servir.</t>
  </si>
  <si>
    <t>3. Répéter l’opération à 3 reprises.</t>
  </si>
  <si>
    <t>quelques secondes à l’aides d’une cuillère à mélange.</t>
  </si>
  <si>
    <t>2. Verser 20 ml de bourbon, ajouter ⅓ de glace pilée et remuer l’ensemble</t>
  </si>
  <si>
    <t>le tout à l’aide d’un pilon plat en prenant soin de ne pas déchiqueter la menthe.</t>
  </si>
  <si>
    <t>1. Placer la menthe fraîche et le sirop de sucre dans la timbale puis écraser</t>
  </si>
  <si>
    <t>Cas du mint julep</t>
  </si>
  <si>
    <t>3. Garnir et servir.</t>
  </si>
  <si>
    <t>2. Remplir le verre de glace, verser les spiritueux, remuer et compléter de glace si nécessaire.</t>
  </si>
  <si>
    <t>1. Piler les fruits ou les herbes avec le sucre afin d’en extraire le jus ou les essences.</t>
  </si>
  <si>
    <t>Exemples de cocktails :Caïpirinha, Canchanchara.</t>
  </si>
  <si>
    <t>Cocktail pilé</t>
  </si>
  <si>
    <t>Pour info:La cuillère à mélange peut remplacer le swizzle stick.</t>
  </si>
  <si>
    <t>3. Compléter le verre de glace pilée, garnir et servir.</t>
  </si>
  <si>
    <t>pendant quelques secondes afin de rafraîchir et remuer le mélange (une petite émulsion doit apparaître, les parois du verre sont rafraîchies).</t>
  </si>
  <si>
    <t>2. Remplir le verre au ⅔ de glace pilée et agiter le swizzle stick avec les deux mains</t>
  </si>
  <si>
    <t>1. Verser les ingrédients dans l’ordre décrit par la recette.</t>
  </si>
  <si>
    <t>swizzle.</t>
  </si>
  <si>
    <t>Exemples de cocktails: Gin swizzle, Botanical swizzle, Ti Punch swizzle, Ti vieux</t>
  </si>
  <si>
    <t>Swizzle stick</t>
  </si>
  <si>
    <t>3. Remuer délicatement à l’aide de la cuillère à mélange quelques secondes (en prenant soin de donner quelques coups de cuillère de bas en haut)</t>
  </si>
  <si>
    <t>2. Verser les ingrédients dans l’ordre décrit par la recette.</t>
  </si>
  <si>
    <t>1. Remplir le verre de glace au ⅔ .</t>
  </si>
  <si>
    <t>Exemples de cocktails : Paloma, Parisian Sling, Ron Buck, Apricot Rickey.</t>
  </si>
  <si>
    <t>Méthode de base</t>
  </si>
  <si>
    <t>Direct au verre</t>
  </si>
  <si>
    <t>Pour la réalisation des cocktails au shaker boston ou continental, choisissez une passoire à glaçons sans pattes pour filtrer vos cocktails avec précision.</t>
  </si>
  <si>
    <t xml:space="preserve"> tels que  le manhattan ou le dry martini.</t>
  </si>
  <si>
    <t>Cette technique vous permettra d’acquérir progressivement le tour de main nécessaire à la réalisation de cocktails plus complexes au verre à mélange</t>
  </si>
  <si>
    <t>Un jigger, une cuillère à mélange et un pilon suffisent pour réaliser de nombreux cocktails classiques.</t>
  </si>
  <si>
    <t>Il est conseillé de commencer par la technique dite “direct au verre” car c’est la plus simple à réaliser et qu’elle nécessite peu de matériel.</t>
  </si>
  <si>
    <t>sachez que la moitié des recettes de ce livre se réalisent directement au verre ou dans un verre à mélange.</t>
  </si>
  <si>
    <t xml:space="preserve">Bien que la technique du shaker soit la plus emblématique des méthodes de réalisation de cocktails, </t>
  </si>
  <si>
    <t>Leçon n°5 : Les techniques de bartending</t>
  </si>
  <si>
    <t>https://www.studocu.com/fr/document/universite-catholique-de-lille/barman/les-mesures-et-techniques-de-verse/12308704?origin=course-suggestion-1</t>
  </si>
  <si>
    <t>https://www.studocu.com/fr/document/universite-catholique-de-lille/barman/les-techniques-de-bartending/12308804</t>
  </si>
  <si>
    <t>Auteur &gt;</t>
  </si>
  <si>
    <t>A1</t>
  </si>
  <si>
    <t>Source : ChatGPT</t>
  </si>
  <si>
    <t xml:space="preserve">Voici une liste de produits couramment utilisés dans les cocktails, accompagnés de leur densité approximative. </t>
  </si>
  <si>
    <t>Ces informations sont utiles pour créer des cocktails à étages en jouant sur la différence de densité.</t>
  </si>
  <si>
    <t>A</t>
  </si>
  <si>
    <t>Sirops et liquides sucrés (haute densité)</t>
  </si>
  <si>
    <t>Col.5</t>
  </si>
  <si>
    <t>Col.6</t>
  </si>
  <si>
    <t>Col.7</t>
  </si>
  <si>
    <t>Col.8</t>
  </si>
  <si>
    <t>Col.9</t>
  </si>
  <si>
    <t>Col.10</t>
  </si>
  <si>
    <t>Col.11</t>
  </si>
  <si>
    <t>③ Poids ou Volume</t>
  </si>
  <si>
    <t>④ g.kg.L.dl.cl.ml</t>
  </si>
  <si>
    <t>⑤ Quoi</t>
  </si>
  <si>
    <t>❻ Degré d'alcool (ti) (%)</t>
  </si>
  <si>
    <t>❼ Densité g/ml</t>
  </si>
  <si>
    <t>❷</t>
  </si>
  <si>
    <t>Composition</t>
  </si>
  <si>
    <r>
      <t>1. Sirop simple</t>
    </r>
    <r>
      <rPr>
        <sz val="11"/>
        <color theme="1"/>
        <rFont val="Calibri"/>
        <family val="2"/>
        <scheme val="minor"/>
      </rPr>
      <t xml:space="preserve"> (1:1) : 1,300 g/ml</t>
    </r>
  </si>
  <si>
    <r>
      <t>2. Sirop de grenadine</t>
    </r>
    <r>
      <rPr>
        <sz val="11"/>
        <color theme="1"/>
        <rFont val="Calibri"/>
        <family val="2"/>
        <scheme val="minor"/>
      </rPr>
      <t xml:space="preserve"> : 1,180–1,260 g/ml</t>
    </r>
  </si>
  <si>
    <r>
      <t>3. Sirop d’érable</t>
    </r>
    <r>
      <rPr>
        <sz val="11"/>
        <color theme="1"/>
        <rFont val="Calibri"/>
        <family val="2"/>
        <scheme val="minor"/>
      </rPr>
      <t xml:space="preserve"> : 1,320 g/ml</t>
    </r>
  </si>
  <si>
    <r>
      <t>4. Miel (liquide)</t>
    </r>
    <r>
      <rPr>
        <sz val="11"/>
        <color theme="1"/>
        <rFont val="Calibri"/>
        <family val="2"/>
        <scheme val="minor"/>
      </rPr>
      <t xml:space="preserve"> : 1,420 g/ml</t>
    </r>
  </si>
  <si>
    <r>
      <t>5. Sirop d’orgeat</t>
    </r>
    <r>
      <rPr>
        <sz val="11"/>
        <color theme="1"/>
        <rFont val="Calibri"/>
        <family val="2"/>
        <scheme val="minor"/>
      </rPr>
      <t xml:space="preserve"> : 1,180–1,250 g/ml</t>
    </r>
  </si>
  <si>
    <r>
      <t>1. Crème de cassis</t>
    </r>
    <r>
      <rPr>
        <sz val="11"/>
        <color theme="1"/>
        <rFont val="Calibri"/>
        <family val="2"/>
        <scheme val="minor"/>
      </rPr>
      <t xml:space="preserve"> : 1,180 g/ml</t>
    </r>
  </si>
  <si>
    <r>
      <t>2. Baileys (liqueur de crème)</t>
    </r>
    <r>
      <rPr>
        <sz val="11"/>
        <color theme="1"/>
        <rFont val="Calibri"/>
        <family val="2"/>
        <scheme val="minor"/>
      </rPr>
      <t xml:space="preserve"> : 1,050–1,120 g/ml</t>
    </r>
  </si>
  <si>
    <r>
      <t>3. Kahlúa (liqueur de café)</t>
    </r>
    <r>
      <rPr>
        <sz val="11"/>
        <color theme="1"/>
        <rFont val="Calibri"/>
        <family val="2"/>
        <scheme val="minor"/>
      </rPr>
      <t xml:space="preserve"> : 1,120 g/ml</t>
    </r>
  </si>
  <si>
    <r>
      <t>4. Amaretto</t>
    </r>
    <r>
      <rPr>
        <sz val="11"/>
        <color theme="1"/>
        <rFont val="Calibri"/>
        <family val="2"/>
        <scheme val="minor"/>
      </rPr>
      <t xml:space="preserve"> : 1,100 g/ml</t>
    </r>
  </si>
  <si>
    <r>
      <t>5. Cointreau</t>
    </r>
    <r>
      <rPr>
        <sz val="11"/>
        <color theme="1"/>
        <rFont val="Calibri"/>
        <family val="2"/>
        <scheme val="minor"/>
      </rPr>
      <t xml:space="preserve"> : 1,040–1,080 g/ml</t>
    </r>
  </si>
  <si>
    <t>Spiritueux (moins sucrés, moins denses)</t>
  </si>
  <si>
    <r>
      <t>1. Rhum blanc</t>
    </r>
    <r>
      <rPr>
        <sz val="11"/>
        <color theme="1"/>
        <rFont val="Calibri"/>
        <family val="2"/>
        <scheme val="minor"/>
      </rPr>
      <t xml:space="preserve"> : 0,980–0,990 g/ml</t>
    </r>
  </si>
  <si>
    <r>
      <t>2. Vodka</t>
    </r>
    <r>
      <rPr>
        <sz val="11"/>
        <color theme="1"/>
        <rFont val="Calibri"/>
        <family val="2"/>
        <scheme val="minor"/>
      </rPr>
      <t xml:space="preserve"> : 0,950–0,980 g/ml</t>
    </r>
  </si>
  <si>
    <r>
      <t>3. Gin</t>
    </r>
    <r>
      <rPr>
        <sz val="11"/>
        <color theme="1"/>
        <rFont val="Calibri"/>
        <family val="2"/>
        <scheme val="minor"/>
      </rPr>
      <t xml:space="preserve"> : 0,950–0,970 g/ml</t>
    </r>
  </si>
  <si>
    <r>
      <t>4. Tequila</t>
    </r>
    <r>
      <rPr>
        <sz val="11"/>
        <color theme="1"/>
        <rFont val="Calibri"/>
        <family val="2"/>
        <scheme val="minor"/>
      </rPr>
      <t xml:space="preserve"> : 0,950–0,970 g/ml</t>
    </r>
  </si>
  <si>
    <r>
      <t>5. Whisky</t>
    </r>
    <r>
      <rPr>
        <sz val="11"/>
        <color theme="1"/>
        <rFont val="Calibri"/>
        <family val="2"/>
        <scheme val="minor"/>
      </rPr>
      <t xml:space="preserve"> : 0,940–0,960 g/ml</t>
    </r>
  </si>
  <si>
    <t>Amers et autres liquides (densité moyenne)</t>
  </si>
  <si>
    <r>
      <t>1. Campari</t>
    </r>
    <r>
      <rPr>
        <sz val="11"/>
        <color theme="1"/>
        <rFont val="Calibri"/>
        <family val="2"/>
        <scheme val="minor"/>
      </rPr>
      <t xml:space="preserve"> : 1,045 g/ml</t>
    </r>
  </si>
  <si>
    <r>
      <t>2. Aperol</t>
    </r>
    <r>
      <rPr>
        <sz val="11"/>
        <color theme="1"/>
        <rFont val="Calibri"/>
        <family val="2"/>
        <scheme val="minor"/>
      </rPr>
      <t xml:space="preserve"> : 1,045–1,050 g/ml</t>
    </r>
  </si>
  <si>
    <r>
      <t>3. Vermouth rouge (sucré)</t>
    </r>
    <r>
      <rPr>
        <sz val="11"/>
        <color theme="1"/>
        <rFont val="Calibri"/>
        <family val="2"/>
        <scheme val="minor"/>
      </rPr>
      <t xml:space="preserve"> : 1,030–1,050 g/ml</t>
    </r>
  </si>
  <si>
    <r>
      <t>4. Vermouth blanc (sec)</t>
    </r>
    <r>
      <rPr>
        <sz val="11"/>
        <color theme="1"/>
        <rFont val="Calibri"/>
        <family val="2"/>
        <scheme val="minor"/>
      </rPr>
      <t xml:space="preserve"> : 1,020–1,030 g/ml</t>
    </r>
  </si>
  <si>
    <r>
      <t>5. Angostura Bitter</t>
    </r>
    <r>
      <rPr>
        <sz val="11"/>
        <color theme="1"/>
        <rFont val="Calibri"/>
        <family val="2"/>
        <scheme val="minor"/>
      </rPr>
      <t xml:space="preserve"> : 0,990–1,010 g/ml</t>
    </r>
  </si>
  <si>
    <t>Jus de fruits (densité variable selon le sucre)</t>
  </si>
  <si>
    <r>
      <t>1. Jus d’orange</t>
    </r>
    <r>
      <rPr>
        <sz val="11"/>
        <color theme="1"/>
        <rFont val="Calibri"/>
        <family val="2"/>
        <scheme val="minor"/>
      </rPr>
      <t xml:space="preserve"> : 1,030–1,060 g/ml</t>
    </r>
  </si>
  <si>
    <r>
      <t>2. Jus de citron vert</t>
    </r>
    <r>
      <rPr>
        <sz val="11"/>
        <color theme="1"/>
        <rFont val="Calibri"/>
        <family val="2"/>
        <scheme val="minor"/>
      </rPr>
      <t xml:space="preserve"> : 1,020–1,030 g/ml</t>
    </r>
  </si>
  <si>
    <r>
      <t>3. Jus de cranberry</t>
    </r>
    <r>
      <rPr>
        <sz val="11"/>
        <color theme="1"/>
        <rFont val="Calibri"/>
        <family val="2"/>
        <scheme val="minor"/>
      </rPr>
      <t xml:space="preserve"> : 1,030–1,050 g/ml</t>
    </r>
  </si>
  <si>
    <r>
      <t>4. Jus d’ananas</t>
    </r>
    <r>
      <rPr>
        <sz val="11"/>
        <color theme="1"/>
        <rFont val="Calibri"/>
        <family val="2"/>
        <scheme val="minor"/>
      </rPr>
      <t xml:space="preserve"> : 1,030–1,060 g/ml</t>
    </r>
  </si>
  <si>
    <r>
      <t>5. Jus de pomme</t>
    </r>
    <r>
      <rPr>
        <sz val="11"/>
        <color theme="1"/>
        <rFont val="Calibri"/>
        <family val="2"/>
        <scheme val="minor"/>
      </rPr>
      <t xml:space="preserve"> : 1,040–1,060 g/ml</t>
    </r>
  </si>
  <si>
    <t>Autres liquides (utilisés pour les couches légères)</t>
  </si>
  <si>
    <r>
      <t>1. Prosecco / Champagne</t>
    </r>
    <r>
      <rPr>
        <sz val="11"/>
        <color theme="1"/>
        <rFont val="Calibri"/>
        <family val="2"/>
        <scheme val="minor"/>
      </rPr>
      <t xml:space="preserve"> : 0,990 g/ml</t>
    </r>
  </si>
  <si>
    <r>
      <t>2. Bière légère</t>
    </r>
    <r>
      <rPr>
        <sz val="11"/>
        <color theme="1"/>
        <rFont val="Calibri"/>
        <family val="2"/>
        <scheme val="minor"/>
      </rPr>
      <t xml:space="preserve"> : 1,005–1,015 g/ml</t>
    </r>
  </si>
  <si>
    <r>
      <t>3. Eau gazeuse / Soda</t>
    </r>
    <r>
      <rPr>
        <sz val="11"/>
        <color theme="1"/>
        <rFont val="Calibri"/>
        <family val="2"/>
        <scheme val="minor"/>
      </rPr>
      <t xml:space="preserve"> : 1,000–1,010 g/ml</t>
    </r>
  </si>
  <si>
    <t>Conseils pour l’empilement :</t>
  </si>
  <si>
    <t>Commencez par les liquides les plus denses et montez vers les moins denses.</t>
  </si>
  <si>
    <t>Utilisez une cuillère pour faciliter le coulage lent des couches.</t>
  </si>
  <si>
    <t>La température peut affecter la densité : conservez vos ingrédients au frais si possible.</t>
  </si>
  <si>
    <t>Si vous avez besoin d'une densité spécifique ou d'autres détails sur des produits particuliers, n'hésitez pas à demander ! 😊</t>
  </si>
  <si>
    <r>
      <t xml:space="preserve">La densité du </t>
    </r>
    <r>
      <rPr>
        <b/>
        <sz val="11"/>
        <color theme="1"/>
        <rFont val="Calibri"/>
        <family val="2"/>
        <scheme val="minor"/>
      </rPr>
      <t>Campari</t>
    </r>
    <r>
      <rPr>
        <sz val="11"/>
        <color theme="1"/>
        <rFont val="Calibri"/>
        <family val="2"/>
        <scheme val="minor"/>
      </rPr>
      <t xml:space="preserve">, utilisé dans de nombreux cocktails, est d’environ </t>
    </r>
    <r>
      <rPr>
        <b/>
        <sz val="11"/>
        <color theme="1"/>
        <rFont val="Calibri"/>
        <family val="2"/>
        <scheme val="minor"/>
      </rPr>
      <t>1,045 g/ml</t>
    </r>
    <r>
      <rPr>
        <sz val="11"/>
        <color theme="1"/>
        <rFont val="Calibri"/>
        <family val="2"/>
        <scheme val="minor"/>
      </rPr>
      <t xml:space="preserve">. </t>
    </r>
  </si>
  <si>
    <t>Cela signifie qu'il est légèrement plus dense que l'eau, principalement en raison de sa teneur en sucre et en alcool.</t>
  </si>
  <si>
    <t xml:space="preserve">Si vous préparez un cocktail avec des couches basées sur la densité, placez le Campari au-dessus d'un liquide plus dense, </t>
  </si>
  <si>
    <t>comme un sirop simple, mais en dessous d'un liquide moins dense, comme un alcool fort sans sucre (par exemple, un gin ou une vodka).</t>
  </si>
  <si>
    <t>Conseils pour superposer des liquides :</t>
  </si>
  <si>
    <t>1. Utilisez une cuillère retournée ou une pipette pour verser doucement les liquides.</t>
  </si>
  <si>
    <t>2. Versez lentement pour éviter de mélanger les couches.</t>
  </si>
  <si>
    <t xml:space="preserve">3. Prenez en compte non seulement la densité, mais aussi la température : les liquides froids ont souvent </t>
  </si>
  <si>
    <t>une densité légèrement supérieure.</t>
  </si>
  <si>
    <t>Conseils pour superposer des liquides dans des cocktails</t>
  </si>
  <si>
    <t xml:space="preserve">La superposition de liquides dans un cocktail repose sur leur densité et une technique précise pour éviter </t>
  </si>
  <si>
    <t>qu'ils ne se mélangent. Voici quelques conseils pratiques :</t>
  </si>
  <si>
    <t>1. Organisez vos liquides par densité</t>
  </si>
  <si>
    <t>Commencez avec les liquides les plus denses (souvent des sirops ou des liqueurs sucrées).</t>
  </si>
  <si>
    <t>Ajoutez les liquides de densité moyenne, comme les jus de fruits ou certains bitters.</t>
  </si>
  <si>
    <t>Terminez avec les liquides les moins denses, comme les spiritueux purs ou les boissons gazeuses.</t>
  </si>
  <si>
    <t>2. Versez lentement pour éviter le mélange</t>
  </si>
  <si>
    <t>Utilisez une cuillère retournée ou une cuillère à cocktail pour ralentir le débit.</t>
  </si>
  <si>
    <t>Placez la cuillère contre la paroi intérieure du verre et versez délicatement le liquide dessus.</t>
  </si>
  <si>
    <t>3. Contrôlez la température</t>
  </si>
  <si>
    <t>Les liquides froids se superposent mieux. Assurez-vous que vos ingrédients sont réfrigérés avant de les utiliser.</t>
  </si>
  <si>
    <t>4. Utilisez un outil de mesure</t>
  </si>
  <si>
    <t>Si vous débutez, pesez vos liquides pour confirmer leur densité avant de superposer.</t>
  </si>
  <si>
    <t>Exemples de cocktails à étages classiques</t>
  </si>
  <si>
    <t>1. Tequila Sunrise</t>
  </si>
  <si>
    <t>ml</t>
  </si>
  <si>
    <t xml:space="preserve">Base : Sirop de grenadine </t>
  </si>
  <si>
    <t>(dense, 1,180–1,260 g/ml).</t>
  </si>
  <si>
    <t>Milieu : Jus d'orange.</t>
  </si>
  <si>
    <t>Dessus : Tequila.</t>
  </si>
  <si>
    <t xml:space="preserve"> TECHNIQUES DE RÉALISATION et Infos  - Verre  - Décoration etc..</t>
  </si>
  <si>
    <t xml:space="preserve">Versez la grenadine au fond du verre, </t>
  </si>
  <si>
    <t>VARIANTES</t>
  </si>
  <si>
    <t xml:space="preserve">ajoutez délicatement le jus d'orange, </t>
  </si>
  <si>
    <t>puis versez la tequila doucement sur une cuillère.</t>
  </si>
  <si>
    <t>2. B-52 (shot à trois couches)</t>
  </si>
  <si>
    <r>
      <t>Base</t>
    </r>
    <r>
      <rPr>
        <sz val="11"/>
        <color theme="1"/>
        <rFont val="Calibri"/>
        <family val="2"/>
        <scheme val="minor"/>
      </rPr>
      <t xml:space="preserve"> : Kahlúa (liqueur de café, </t>
    </r>
  </si>
  <si>
    <t>dense, 1,120 g/ml).</t>
  </si>
  <si>
    <r>
      <t>Milieu</t>
    </r>
    <r>
      <rPr>
        <sz val="11"/>
        <color theme="1"/>
        <rFont val="Calibri"/>
        <family val="2"/>
        <scheme val="minor"/>
      </rPr>
      <t xml:space="preserve"> : Baileys (liqueur de crème, </t>
    </r>
  </si>
  <si>
    <t>La densité moyenne du Baileys</t>
  </si>
  <si>
    <t>densité moyenne).</t>
  </si>
  <si>
    <t xml:space="preserve"> est d’environ 1,06 g/mL à 1,10 g/mL </t>
  </si>
  <si>
    <r>
      <t>Dessus</t>
    </r>
    <r>
      <rPr>
        <sz val="11"/>
        <color theme="1"/>
        <rFont val="Calibri"/>
        <family val="2"/>
        <scheme val="minor"/>
      </rPr>
      <t xml:space="preserve"> : Cointreau (liqueur d’orange,</t>
    </r>
  </si>
  <si>
    <t>à température ambiante (20 °C).</t>
  </si>
  <si>
    <t>moins dense).</t>
  </si>
  <si>
    <t xml:space="preserve">Superposez chaque liqueur en versant lentement </t>
  </si>
  <si>
    <t>sur une cuillère.</t>
  </si>
  <si>
    <t>3. Pousse-Café</t>
  </si>
  <si>
    <r>
      <t>Base</t>
    </r>
    <r>
      <rPr>
        <sz val="11"/>
        <color theme="1"/>
        <rFont val="Calibri"/>
        <family val="2"/>
        <scheme val="minor"/>
      </rPr>
      <t xml:space="preserve"> : Crème de cassis.</t>
    </r>
  </si>
  <si>
    <t>La densité moyenne de la crème de cassis est généralement comprise</t>
  </si>
  <si>
    <r>
      <t>Milieu</t>
    </r>
    <r>
      <rPr>
        <sz val="11"/>
        <color theme="1"/>
        <rFont val="Calibri"/>
        <family val="2"/>
        <scheme val="minor"/>
      </rPr>
      <t xml:space="preserve"> : Chartreuse verte.</t>
    </r>
  </si>
  <si>
    <t xml:space="preserve"> entre 1,18 g/mL et 1,25 g/mL à température ambiante (20 °C).</t>
  </si>
  <si>
    <r>
      <t>Dessus</t>
    </r>
    <r>
      <rPr>
        <sz val="11"/>
        <color theme="1"/>
        <rFont val="Calibri"/>
        <family val="2"/>
        <scheme val="minor"/>
      </rPr>
      <t xml:space="preserve"> : Cognac.</t>
    </r>
  </si>
  <si>
    <t>Étages : Peut inclure plusieurs liqueurs de différentes densités. Exemple :</t>
  </si>
  <si>
    <t xml:space="preserve"> Superposez de bas en haut selon la densité des ingrédients.</t>
  </si>
  <si>
    <t>4. Black and Tan</t>
  </si>
  <si>
    <r>
      <t>Base</t>
    </r>
    <r>
      <rPr>
        <sz val="11"/>
        <color theme="1"/>
        <rFont val="Calibri"/>
        <family val="2"/>
        <scheme val="minor"/>
      </rPr>
      <t xml:space="preserve"> : Bière brune (comme une stout).</t>
    </r>
  </si>
  <si>
    <r>
      <t>Dessus</t>
    </r>
    <r>
      <rPr>
        <sz val="11"/>
        <color theme="1"/>
        <rFont val="Calibri"/>
        <family val="2"/>
        <scheme val="minor"/>
      </rPr>
      <t xml:space="preserve"> : Bière blonde (comme une pale ale).</t>
    </r>
  </si>
  <si>
    <t xml:space="preserve">Versez lentement la bière blonde sur une cuillère pour éviter </t>
  </si>
  <si>
    <t>qu’elle ne se mélange à la stout.</t>
  </si>
  <si>
    <t>Conseils supplémentaires</t>
  </si>
  <si>
    <t>Les liquides gazeux, comme le champagne ou la bière, nécessitent une main particulièrement légère.</t>
  </si>
  <si>
    <t>Expérimentez avec des ingrédients colorés pour un effet visuel impressionnant.</t>
  </si>
  <si>
    <t>Si les couches se mélangent légèrement, laissez reposer quelques secondes pour qu'elles se stabilisent.</t>
  </si>
  <si>
    <t>Vous pouvez essayer ces techniques et me dire quel cocktail vous aimeriez perfectionner ! 😊</t>
  </si>
  <si>
    <t>largeurs de colonnes</t>
  </si>
  <si>
    <r>
      <t xml:space="preserve">La densité en g/ml (grammes par millilitre) joue un rôle clé dans la </t>
    </r>
    <r>
      <rPr>
        <b/>
        <sz val="11"/>
        <color theme="1"/>
        <rFont val="Calibri"/>
        <family val="2"/>
        <scheme val="minor"/>
      </rPr>
      <t>stratification</t>
    </r>
    <r>
      <rPr>
        <sz val="11"/>
        <color theme="1"/>
        <rFont val="Calibri"/>
        <family val="2"/>
        <scheme val="minor"/>
      </rPr>
      <t xml:space="preserve"> ou la </t>
    </r>
    <r>
      <rPr>
        <b/>
        <sz val="11"/>
        <color theme="1"/>
        <rFont val="Calibri"/>
        <family val="2"/>
        <scheme val="minor"/>
      </rPr>
      <t>superposition</t>
    </r>
    <r>
      <rPr>
        <sz val="11"/>
        <color theme="1"/>
        <rFont val="Calibri"/>
        <family val="2"/>
        <scheme val="minor"/>
      </rPr>
      <t xml:space="preserve"> des ingrédients d’un cocktail. </t>
    </r>
  </si>
  <si>
    <t>Elle permet de créer des boissons visuellement attrayantes où les couches de liquides restent séparées. Voici comment et pourquoi elle est utilisée :</t>
  </si>
  <si>
    <t>1. Superposition des couches</t>
  </si>
  <si>
    <t>Les liquides plus denses (comme le sirop de grenadine) resteront au fond du verre.</t>
  </si>
  <si>
    <t>Les liquides moins denses (comme des alcools forts ou des jus légers) flotteront au-dessus.</t>
  </si>
  <si>
    <t>Cela permet de créer des cocktails multicouches comme le "Tequila Sunrise" ou le "B52".</t>
  </si>
  <si>
    <t>2. Aspect visuel</t>
  </si>
  <si>
    <t>La stratification donne un effet esthétique saisissant, rendant le cocktail plus attrayant pour les yeux avant d’être dégusté.</t>
  </si>
  <si>
    <t>3. Dosage équilibré</t>
  </si>
  <si>
    <t>Connaître la densité aide à ajuster les proportions des ingrédients pour que le goût et la texture soient harmonieux.</t>
  </si>
  <si>
    <t>Par exemple, un liquide trop dense peut dominer si mal dosé, masquant les autres saveurs.</t>
  </si>
  <si>
    <t>Comment procéder ?</t>
  </si>
  <si>
    <t>1. Versez les liquides du plus dense au moins dense, souvent en vous aidant d’une cuillère retournée pour éviter de les mélanger.</t>
  </si>
  <si>
    <t>2. Consultez la densité des ingrédients si elle est indiquée, ou fiez-vous à leur consistance (les sirops et liqueurs sont généralement plus denses que les jus ou alcools).</t>
  </si>
  <si>
    <t>Exemple de densités courantes :</t>
  </si>
  <si>
    <t>Sirop de grenadine : environ 1,18 g/ml</t>
  </si>
  <si>
    <t>Jus d'orange : environ 1,04 g/ml</t>
  </si>
  <si>
    <t>Rhum ou vodka : environ 0,96 g/ml</t>
  </si>
  <si>
    <t>En utilisant ces propriétés, vous pouvez non seulement améliorer l'apparence de vos cocktails, mais aussi jouer avec les sensations en bouche.</t>
  </si>
  <si>
    <r>
      <t xml:space="preserve">La densité des ingrédients peut avoir une incidence dans une recette de cocktail basée sur le </t>
    </r>
    <r>
      <rPr>
        <b/>
        <sz val="11"/>
        <color theme="1"/>
        <rFont val="Calibri"/>
        <family val="2"/>
        <scheme val="minor"/>
      </rPr>
      <t>poids total des ingrédients</t>
    </r>
    <r>
      <rPr>
        <sz val="11"/>
        <color theme="1"/>
        <rFont val="Calibri"/>
        <family val="2"/>
        <scheme val="minor"/>
      </rPr>
      <t>, notamment pour deux raisons principales :</t>
    </r>
  </si>
  <si>
    <t>1. Calcul des volumes nécessaires</t>
  </si>
  <si>
    <t>Si vous travaillez en poids total, la densité est essentielle pour convertir correctement les poids en volumes.</t>
  </si>
  <si>
    <r>
      <t xml:space="preserve">Par exemple, pour un sirop (densité ~1,18 g/ml), 100 g correspond à environ </t>
    </r>
    <r>
      <rPr>
        <b/>
        <sz val="11"/>
        <color theme="1"/>
        <rFont val="Calibri"/>
        <family val="2"/>
        <scheme val="minor"/>
      </rPr>
      <t>84,75 ml</t>
    </r>
    <r>
      <rPr>
        <sz val="11"/>
        <color theme="1"/>
        <rFont val="Calibri"/>
        <family val="2"/>
        <scheme val="minor"/>
      </rPr>
      <t xml:space="preserve"> (100 ÷ 1,18).</t>
    </r>
  </si>
  <si>
    <r>
      <t xml:space="preserve">Pour un alcool (densité ~0,96 g/ml), 100 g correspond à </t>
    </r>
    <r>
      <rPr>
        <b/>
        <sz val="11"/>
        <color theme="1"/>
        <rFont val="Calibri"/>
        <family val="2"/>
        <scheme val="minor"/>
      </rPr>
      <t>104,17 ml</t>
    </r>
    <r>
      <rPr>
        <sz val="11"/>
        <color theme="1"/>
        <rFont val="Calibri"/>
        <family val="2"/>
        <scheme val="minor"/>
      </rPr>
      <t xml:space="preserve"> (100 ÷ 0,96).</t>
    </r>
  </si>
  <si>
    <t>Ignorer cette différence peut entraîner des erreurs dans les proportions et déséquilibrer le goût du cocktail.</t>
  </si>
  <si>
    <t>2. Stratification et texture</t>
  </si>
  <si>
    <r>
      <t xml:space="preserve">Même si la recette est basée sur le poids, la densité affecte </t>
    </r>
    <r>
      <rPr>
        <b/>
        <sz val="11"/>
        <color theme="1"/>
        <rFont val="Calibri"/>
        <family val="2"/>
        <scheme val="minor"/>
      </rPr>
      <t>la superposition naturelle des liquides</t>
    </r>
    <r>
      <rPr>
        <sz val="11"/>
        <color theme="1"/>
        <rFont val="Calibri"/>
        <family val="2"/>
        <scheme val="minor"/>
      </rPr>
      <t>. Si vous ne prenez pas en compte la densité des ingrédients, vous pourriez :</t>
    </r>
  </si>
  <si>
    <t>Perturber l’apparence du cocktail (couches non distinctes).</t>
  </si>
  <si>
    <t>Créer une texture inattendue ou incohérente en bouche, car les liquides denses contribuent souvent à une sensation plus sirupeuse.</t>
  </si>
  <si>
    <t>Pourquoi est-ce important ?</t>
  </si>
  <si>
    <r>
      <t>Précision dans la recette</t>
    </r>
    <r>
      <rPr>
        <sz val="11"/>
        <color theme="1"/>
        <rFont val="Calibri"/>
        <family val="2"/>
        <scheme val="minor"/>
      </rPr>
      <t xml:space="preserve"> : Les cocktails bien équilibrés dépendent de proportions exactes, surtout pour des saveurs subtiles.</t>
    </r>
  </si>
  <si>
    <r>
      <t>Esthétique et expérience</t>
    </r>
    <r>
      <rPr>
        <sz val="11"/>
        <color theme="1"/>
        <rFont val="Calibri"/>
        <family val="2"/>
        <scheme val="minor"/>
      </rPr>
      <t xml:space="preserve"> : Même dans une recette pondérale, l’interaction entre liquides de différentes densités peut transformer le résultat final.</t>
    </r>
  </si>
  <si>
    <t xml:space="preserve">En résumé, même si la densité n’est pas explicitement mentionnée dans une recette basée sur le poids, </t>
  </si>
  <si>
    <t>elle a une incidence sur le résultat final, notamment pour le volume et l'interaction des ingrédients. Il est donc utile de la considérer pour optimiser votre préparation.</t>
  </si>
  <si>
    <t xml:space="preserve">la densité d'un produit peut avoir une incidence sur le volume, </t>
  </si>
  <si>
    <t>mais cela dépend de la manière dont vous préparez et mesurez les ingrédients dans un cocktail.</t>
  </si>
  <si>
    <t>Explication :</t>
  </si>
  <si>
    <r>
      <t>La densité</t>
    </r>
    <r>
      <rPr>
        <sz val="11"/>
        <color theme="1"/>
        <rFont val="Calibri"/>
        <family val="2"/>
        <scheme val="minor"/>
      </rPr>
      <t xml:space="preserve"> est une mesure de la masse d'un produit par unité de volume, exprimée en général en grammes par millilitre (g/mL).</t>
    </r>
  </si>
  <si>
    <t xml:space="preserve">Deux liquides de volumes identiques peuvent avoir des masses différentes en raison de leur densité. Par exemple, un liquide dense </t>
  </si>
  <si>
    <t>comme le sirop de sucre (environ 1,3 g/mL) pèsera plus pour un même volume qu'un liquide moins dense comme l'eau ou un spiritueux (environ 0,8 g/mL pour l'alcool pur).</t>
  </si>
  <si>
    <t>Incidence dans un cocktail :</t>
  </si>
  <si>
    <t>1. Mesure des ingrédients :</t>
  </si>
  <si>
    <r>
      <t xml:space="preserve">Si vous mesurez les ingrédients en </t>
    </r>
    <r>
      <rPr>
        <b/>
        <sz val="11"/>
        <color theme="1"/>
        <rFont val="Calibri"/>
        <family val="2"/>
        <scheme val="minor"/>
      </rPr>
      <t>volume</t>
    </r>
    <r>
      <rPr>
        <sz val="11"/>
        <color theme="1"/>
        <rFont val="Calibri"/>
        <family val="2"/>
        <scheme val="minor"/>
      </rPr>
      <t xml:space="preserve"> (par exemple, en millilitres ou en onces), la densité n'affecte pas directement le volume total du cocktail. </t>
    </r>
  </si>
  <si>
    <t>Mais la densité peut influencer la texture et la sensation en bouche.</t>
  </si>
  <si>
    <r>
      <t xml:space="preserve">Si vous mesurez en </t>
    </r>
    <r>
      <rPr>
        <b/>
        <sz val="11"/>
        <color theme="1"/>
        <rFont val="Calibri"/>
        <family val="2"/>
        <scheme val="minor"/>
      </rPr>
      <t>poids</t>
    </r>
    <r>
      <rPr>
        <sz val="11"/>
        <color theme="1"/>
        <rFont val="Calibri"/>
        <family val="2"/>
        <scheme val="minor"/>
      </rPr>
      <t>, un produit plus dense occupera moins de volume pour une masse donnée.</t>
    </r>
  </si>
  <si>
    <t>2. Effet sur les couches (cocktails superposés) :</t>
  </si>
  <si>
    <t xml:space="preserve">Lorsqu'on crée des cocktails avec des couches, la densité joue un rôle crucial. Les liquides les plus denses </t>
  </si>
  <si>
    <t>(comme les sirops ou les liqueurs sucrées) restent au fond, tandis que les liquides moins denses (comme les spiritueux) flottent au-dessus.</t>
  </si>
  <si>
    <t>3. Dilution et mélange :</t>
  </si>
  <si>
    <t>Lors du mélange (par exemple, en secouant ou en mélangeant), la densité peut influencer la manière dont les ingrédients se mélangent ou se séparent.</t>
  </si>
  <si>
    <t xml:space="preserve">En résumé, si vous mesurez tout en volume (avec un jigger ou une mesure standard), la densité n'affectera pas directement le volume total, </t>
  </si>
  <si>
    <t>mais elle aura un impact sur les caractéristiques du cocktail, comme la texture, la stratification ou la sensation en bouche.</t>
  </si>
  <si>
    <t>FIN</t>
  </si>
  <si>
    <t>https://www.oldnick.fr/punch-de-noel-deux-recettes-faciles-pour-les-fetes-de-fin-dannee/</t>
  </si>
  <si>
    <t>https://www.stefanegirard.fr/cocktail-recette-aperol-spritz/</t>
  </si>
  <si>
    <t>le rapport populaire 3:2:1, tandis que certains fans de la boisson l’apprécient avec des parts égales de liqueur et de vin.</t>
  </si>
  <si>
    <t xml:space="preserve">Ajustez la proportion d’Aperol et de Prosecco à votre goût. La recette utilise </t>
  </si>
  <si>
    <t>Ajustez les ratios à votre goût</t>
  </si>
  <si>
    <t>https://www.dunod.com/sites/default/files/atoms/files/9782100775835/Feuilletage.pdf</t>
  </si>
  <si>
    <t>Livre Mon cours de Cocktails de EN 12 semaines YOANN DEMEERSSEMAN éditions DUNOD</t>
  </si>
  <si>
    <t>https://klac.fr/cc/2-cocktails</t>
  </si>
  <si>
    <t>Cocktails</t>
  </si>
  <si>
    <t>https://klac.fr/cc/3-klacpedia</t>
  </si>
  <si>
    <t>Le monde des spiritueux https://klac.fr/cc/3-klacpedia</t>
  </si>
  <si>
    <t>https://www.destinationcocktails.fr/culture/le-lexique-de-la-mixologie-cocktails/</t>
  </si>
  <si>
    <t>Le Lexique des Types de Cocktails</t>
  </si>
  <si>
    <t>https://www.destinationcocktails.fr/culture/le-lexique-de-la-mixologie/</t>
  </si>
  <si>
    <t>Le Lexique des Actions</t>
  </si>
  <si>
    <t>https://www.stefanegirard.fr/cocktails-lexique-barman-mixologie/</t>
  </si>
  <si>
    <t>les termes de mixologie </t>
  </si>
  <si>
    <t>Pour info: Il faut compter en moyenne 12 secondes pour verser une mesure avec un bec verseur dans 5 verres dfférents</t>
  </si>
  <si>
    <t>la verse libre ne s’improvise pas car cette technique demande un entraînement quotidien.</t>
  </si>
  <si>
    <t xml:space="preserve">C’est la technique de verse la plus élégante. Peu de bartenders acquièrent cette gestuelle, </t>
  </si>
  <si>
    <t xml:space="preserve"> de la main droite ou de la main gauche ou des 2 mains!</t>
  </si>
  <si>
    <t>Le bartender qui parvient à la maîtriser sera capable de verser toutes les mesures sans jigger (15, 25, 40 ml…)</t>
  </si>
  <si>
    <t>C’est une technique très utile lorsque l’on doit réaliser plusieurs cocktails dans une soirée.</t>
  </si>
  <si>
    <t>pour verser une mesure de 50 ml (et 4 secondes</t>
  </si>
  <si>
    <t xml:space="preserve">Le débit du bec verseur standard spill stop est d’environ 10 ml par seconde, il faut donc environ 5 secondes </t>
  </si>
  <si>
    <t>La verse libre (appelée free pouring par les bartenders) consiste à verser les dfférentes mesures d’une recette sans jigger.</t>
  </si>
  <si>
    <t>3 - Verser le contenu du jigger dans le verre de service.</t>
  </si>
  <si>
    <t>plus facilement le contenu du jigger dans le shaker ou le verre à mélange.</t>
  </si>
  <si>
    <t xml:space="preserve"> Verser le liquide de la bouteille dans le jigger en remontant progressivement la verse permet de verser </t>
  </si>
  <si>
    <t>2 - Verser le liquide dans le jigger.</t>
  </si>
  <si>
    <t>Pour info: Il faut compter en moyenne 22 secondes pour verser une mesure avec un bec verseur et un jigger dans 5 verres différents.</t>
  </si>
  <si>
    <t>il est important de s'entraîner avec une bouteille remplie d’eau aﬁn de maîtriser cette technique.</t>
  </si>
  <si>
    <t xml:space="preserve">La prise en main de la bouteille avec bec verseur étant différente, </t>
  </si>
  <si>
    <t xml:space="preserve"> et plus esthétique lorsqu’elle est bien maîtrisée.</t>
  </si>
  <si>
    <t>Je conseille d’utiliser cette technique de verse pour réaliser l’ensemble des cocktails car elle est plus effcace</t>
  </si>
  <si>
    <t>C’est la verse la plus précise et la plus couramment utilisée par les bartenders.</t>
  </si>
  <si>
    <t>https://www.studocu.com/fr/document/universite-catholique-de-lille/barman/les-mesures-et-techniques-de-verse/12308704</t>
  </si>
  <si>
    <t>Unité A collez une unité au choix</t>
  </si>
  <si>
    <t>Poids ou Volume saisissez la valeur que vous voulez</t>
  </si>
  <si>
    <t>cl</t>
  </si>
  <si>
    <t>dl</t>
  </si>
  <si>
    <t>L</t>
  </si>
  <si>
    <t>kg</t>
  </si>
  <si>
    <t>g</t>
  </si>
  <si>
    <t>Table de correspondance</t>
  </si>
  <si>
    <t>A coller &gt;</t>
  </si>
  <si>
    <t xml:space="preserve">       ▲ densité de l'eau 1 du lait 0.9  les alcools demandez à Google</t>
  </si>
  <si>
    <t>Conversion</t>
  </si>
  <si>
    <t>Poids ou Volume &gt;</t>
  </si>
  <si>
    <t xml:space="preserve">       B  ▼ collez une mesure au choix</t>
  </si>
  <si>
    <t xml:space="preserve">collez une mesure au choix ▼ A      </t>
  </si>
  <si>
    <t>Collez une Unité  A   ml cl dl  L Kg  g pour la convertir au choix en Unité B</t>
  </si>
  <si>
    <t>6.Le jigger américain en ml</t>
  </si>
  <si>
    <t>2 oz 60 ml</t>
  </si>
  <si>
    <t>jigger 22.5 ml</t>
  </si>
  <si>
    <t>6.Le jigger américain</t>
  </si>
  <si>
    <t>Splash(s)</t>
  </si>
  <si>
    <t>en ml</t>
  </si>
  <si>
    <t>1 bar spoon 5 ml</t>
  </si>
  <si>
    <t>5. Jigger Japonais .en ml</t>
  </si>
  <si>
    <t>jigger 40 ml</t>
  </si>
  <si>
    <t>shot(s)</t>
  </si>
  <si>
    <t xml:space="preserve">bar spoon </t>
  </si>
  <si>
    <t>jigger 20 ml</t>
  </si>
  <si>
    <t>Double Shot 2 oz</t>
  </si>
  <si>
    <t>Double Shot 88.7 ml</t>
  </si>
  <si>
    <t>Pony Shot 1 oz</t>
  </si>
  <si>
    <t>Pony Shot 29.57 ml</t>
  </si>
  <si>
    <t>8 Dashes 5 ml</t>
  </si>
  <si>
    <t>1 Dash 0.625 ml</t>
  </si>
  <si>
    <t>Pony(s)</t>
  </si>
  <si>
    <t>5. Jigger Japonais :</t>
  </si>
  <si>
    <t>Pour info: 8 dashes ou 8 traits de bitter équivalent à une bar spoon soit 5 ml ou 0,5 cl.</t>
  </si>
  <si>
    <t>en oz</t>
  </si>
  <si>
    <t>4.Le jigger américain / Japonais en ml</t>
  </si>
  <si>
    <t>jigger 15 ml</t>
  </si>
  <si>
    <t>Le jigger japonais est apprécié pour son esthétique et sa précision, et il est souvent utilisé dans les bars à cocktails japonais et par des barmen exigeants dans le monde entier.</t>
  </si>
  <si>
    <t>jigger(s)</t>
  </si>
  <si>
    <t>Pony</t>
  </si>
  <si>
    <t>4.Le jigger américain / Japonais</t>
  </si>
  <si>
    <t>Les mesures peuvent être exprimées en millilitres (ml) avec des lignes de graduation pour différentes quantités.</t>
  </si>
  <si>
    <t>Dash(s)</t>
  </si>
  <si>
    <t>Il a généralement une forme cylindrique avec des mesures marquées à l'intérieur.</t>
  </si>
  <si>
    <t>Cup(s)</t>
  </si>
  <si>
    <t>3. Jigger Anglais (ou Anglo-Saxon) :en ml</t>
  </si>
  <si>
    <t>jigger 45 ml</t>
  </si>
  <si>
    <t>Certains jiggers japonais peuvent avoir des capacités plus grandes pour répondre aux besoins spécifiques des cocktails japonais.</t>
  </si>
  <si>
    <t xml:space="preserve">dashes </t>
  </si>
  <si>
    <t>3. Jigger Anglais (ou Anglo-Saxon) :en cl</t>
  </si>
  <si>
    <t>1.5 oz 4.436 cl</t>
  </si>
  <si>
    <t>jigger 30 ml</t>
  </si>
  <si>
    <t>V.liqueur</t>
  </si>
  <si>
    <t>3. Jigger Anglais (ou Anglo-Saxon) / américain en ml</t>
  </si>
  <si>
    <t>1 oz 2.96 ml</t>
  </si>
  <si>
    <t>Les capacités courantes peuvent être de 15 ml d'un côté et de 30 ml de l'autre côté, ou de 20 ml d'un côté et de 40 ml de l'autre côté.</t>
  </si>
  <si>
    <t>Les dfférents Shots en ml</t>
  </si>
  <si>
    <t>1 Shot(s) 25ml</t>
  </si>
  <si>
    <t>3. Jigger Anglais (ou Anglo-Saxon) / américain</t>
  </si>
  <si>
    <t>Les jiggers japonais sont souvent conçus pour mesurer en millilitres (ml) avec des lignes de graduation.</t>
  </si>
  <si>
    <t>cuil.Thé</t>
  </si>
  <si>
    <t>Les dfférents Shots en oz</t>
  </si>
  <si>
    <t xml:space="preserve"> Le jigger 50 ml/ 25 ml vous permettra de réaliser avec précision un grand nombre de cocktails</t>
  </si>
  <si>
    <t>cuil.Soupe</t>
  </si>
  <si>
    <t>Shot 44.36 ml</t>
  </si>
  <si>
    <t>2. Jigger Français :en cl</t>
  </si>
  <si>
    <t>jigger 12 cl</t>
  </si>
  <si>
    <t>Il est désormais disponible pour les mesures françaises (4 cl/2 cl) et les mesures anglaises (50 ml/ 25 ml).</t>
  </si>
  <si>
    <t>cuil.Café</t>
  </si>
  <si>
    <t>Shot 1.5 oz</t>
  </si>
  <si>
    <t>jigger 6 cl</t>
  </si>
  <si>
    <t>C’est devenu le jigger le plus couramment utilisé par les bartenders car c’est le plus maniable, c’est également le plus esthétique.</t>
  </si>
  <si>
    <t>2. Jigger Français :</t>
  </si>
  <si>
    <t xml:space="preserve">Sa forme est quasiment identique à celle du jigger américain, les mesures sont en once également. </t>
  </si>
  <si>
    <t>7. Jigger Anglais (ou Anglo-Saxon) / Japonais en ml</t>
  </si>
  <si>
    <t>jigger 50 ml</t>
  </si>
  <si>
    <t>https://materieldebar.com/pourer-et-mesures/205-jigger-japonais-25ml-50ml.html</t>
  </si>
  <si>
    <t>jigger 25 ml</t>
  </si>
  <si>
    <t>1. Jigger Français /  Japonais en cl</t>
  </si>
  <si>
    <t>jigger 4 cl</t>
  </si>
  <si>
    <t>jigger 2 cl</t>
  </si>
  <si>
    <t>3. Jigger Japonais :</t>
  </si>
  <si>
    <t>7. Jigger Anglais (ou Anglo-Saxon) / Japonais</t>
  </si>
  <si>
    <t xml:space="preserve">1. Jigger Français /  Japonais </t>
  </si>
  <si>
    <t>Il existe 2 types de doseur: le petit de 15 ml/22,5 ml, et le classique de 1 oz/2 oz (soit 30 ml/60 ml)</t>
  </si>
  <si>
    <t>1 oz 30 ml</t>
  </si>
  <si>
    <t>Le jigger américain</t>
  </si>
  <si>
    <t>25 ml et une mesure à 50 ml.</t>
  </si>
  <si>
    <t>Le jigger anglo-saxon est un ustensile de mesure constitué de 2 parties correspondant chacune à une dose : un shot (une demi-mesure) équivalant à</t>
  </si>
  <si>
    <t>Le jigger anglo-saxon</t>
  </si>
  <si>
    <t>Cependant, il existe différentes variations en termes de capacité.</t>
  </si>
  <si>
    <t>Pour les mesures en millilitres, cela peut être de 30 ml d'un côté et de 45 ml de l'autre.</t>
  </si>
  <si>
    <t xml:space="preserve">Les capacités courantes pour les mesures en onces peuvent être de 1 oz d'un côté et de 1,5 oz de l'autre côté. </t>
  </si>
  <si>
    <t>Les jiggers anglais sont souvent conçus pour mesurer en onces (oz) d'un côté et en millilitres (ml) de l'autre.</t>
  </si>
  <si>
    <t xml:space="preserve">Le shot </t>
  </si>
  <si>
    <t>Ce type de jigger est fréquemment utilisé dans les bars au Royaume-Uni, aux États-Unis et dans d'autres pays anglo-saxons.</t>
  </si>
  <si>
    <t>Les bar spoons</t>
  </si>
  <si>
    <t>Les mesures sont généralement indiquées en onces (oz) d'un côté et en millilitres (ml) de l'autre.</t>
  </si>
  <si>
    <t>Le jigger anglais a souvent une forme en sablier avec une extrémité plus large et une extrémité plus étroite.</t>
  </si>
  <si>
    <t>7.Le jigger américain</t>
  </si>
  <si>
    <t>3.Le jigger américain</t>
  </si>
  <si>
    <t xml:space="preserve">3.Le jigger anglo-saxon /  Japonais </t>
  </si>
  <si>
    <t>https://eccegusto-shop.com/content/112-jiggers</t>
  </si>
  <si>
    <t>3. Jigger Anglais (ou Anglo-Saxon) :</t>
  </si>
  <si>
    <t>jigger 1.5 oz</t>
  </si>
  <si>
    <t>jigger 1 oz</t>
  </si>
  <si>
    <t>2. Jigger Anglais (ou Anglo-Saxon) :</t>
  </si>
  <si>
    <t>3. Jigger Anglais (ou Anglo-Saxon) / Japonais</t>
  </si>
  <si>
    <t>Ce type de jigger est couramment utilisé dans les bars en France et dans d'autres régions européennes.</t>
  </si>
  <si>
    <t>Les mesures sont généralement indiquées en centilitres (cl) d'un côté et en millilitres (ml) de l'autre.</t>
  </si>
  <si>
    <t>Le jigger français est souvent caractérisé par une forme conique avec deux extrémités de tailles différentes.</t>
  </si>
  <si>
    <t>En revanche, il est très rarement utilisé dans les bars à cocktails modernes car il est beaucoup moins précis pour réaliser les cocktails.</t>
  </si>
  <si>
    <t>3.en ml</t>
  </si>
  <si>
    <t xml:space="preserve"> C’est le jigger le plus couramment utilisé dans les restaurants et dans les bars pour servir les digestifs  (4 cl correspond à la dose légale en France).</t>
  </si>
  <si>
    <t>Le jigger français est également constitué de 2 parties correspondant chacunes à une dose : 2 cl ( un baby) et 4 cl (une mesure “française”).</t>
  </si>
  <si>
    <t>6. Jigger Japonais :</t>
  </si>
  <si>
    <t>Les dfférents Shots</t>
  </si>
  <si>
    <t>https://www.tireusesabiere.fr/equipement-barman-cocktail/conservation-preparation/tasse-a-mesurer-jigger-avec-graduation-interne/a-453829/</t>
  </si>
  <si>
    <t>https://www.alberoshop.it/fr/bar/jigger/</t>
  </si>
  <si>
    <t>2.en oz</t>
  </si>
  <si>
    <t>1. Jigger Français :</t>
  </si>
  <si>
    <t>2.Le jigger américain / Japonais</t>
  </si>
  <si>
    <t>Par conséquent, pour 1,5 onces liquides : 1,5 oz * 2,95735 cl/oz ≈ 4,436 centilitres (cl)</t>
  </si>
  <si>
    <t>2. Jigger Anglais (ou Anglo-Saxon) / américain</t>
  </si>
  <si>
    <t>car les densités peuvent varier.</t>
  </si>
  <si>
    <t>5. Jigger Anglais (ou Anglo-Saxon) :</t>
  </si>
  <si>
    <t>Il est recommandé de consulter des conversions spécifiques en fonction du liquide mesuré.</t>
  </si>
  <si>
    <t xml:space="preserve"> La conversion entre onces liquides et centilitres dépend de la densité du liquide, mais pour l'eau, une approximation commune est 1 oz ≈ 2,957 cl. </t>
  </si>
  <si>
    <t>Les contenances varient selon le type de jigger, choisies par les barmen pour leur précision.</t>
  </si>
  <si>
    <t xml:space="preserve"> Les variantes incluent le jigger français, anglais et japonais, chacun avec des caractéristiques spécifiques. </t>
  </si>
  <si>
    <t>4. Jigger Français :</t>
  </si>
  <si>
    <t>1.en cl</t>
  </si>
  <si>
    <t>Cet outil de bar sert à mesurer précisément les liquides dans la confection des cocktails.</t>
  </si>
  <si>
    <t xml:space="preserve"> Le jiggermast, plus petit mât, laisserait entendre leur mécontentement quant à la faible quantité de boisson. </t>
  </si>
  <si>
    <t>Le terme "jigger" suscite un débat quant à son origine, souvent attribuée aux marins britanniques qui nommaient leur ration d'alcool d'après les voiles de jiggermast sur leurs navires.</t>
  </si>
  <si>
    <t>Pourquoi l’appelle-t-on “jigger” ? L’origine du nom “jigger” fait l’objet d’un débat.</t>
  </si>
  <si>
    <t>https://www.laboutiqueducocktail.com/articles-cocktails/guide-ultime-du-jigger-cocktail/</t>
  </si>
  <si>
    <t>Jigger Shot 1.5 oz</t>
  </si>
  <si>
    <t>Jigger Shot 44.36 ml</t>
  </si>
  <si>
    <t>Les dfférents jiggers</t>
  </si>
  <si>
    <t>le bartender devra toujours lui demander “single or double?” c’est-à-dire “un shot ou un double shot?</t>
  </si>
  <si>
    <t xml:space="preserve">Le shot est très utilisé en Angleterre pour servir les highballs. Par exemple,lorsqu’un client commande un rum &amp; coke, </t>
  </si>
  <si>
    <t>(une bar spoon degrenadine…) mais aussi pour certaines liqueurs apéritives et digestives comme le Fernet-Branca.</t>
  </si>
  <si>
    <t xml:space="preserve">Une bar spoon classique, une tea spoon ou une cuillère de bar équivalent à 5 ml, c’est la dose la plus utilisé pour le dosage des sirops </t>
  </si>
  <si>
    <t>https://institut-du-cocktail.fr/kit-cocktail/meilleurs-shakers-cocktail/</t>
  </si>
  <si>
    <t>Le shaker sert d’une part à mélanger les ingrédients mais également à extraire la saveur des fruits et herbes utilisés.</t>
  </si>
  <si>
    <t>shakers à cocktail</t>
  </si>
  <si>
    <t>https://institut-du-cocktail.fr/kit-cocktail/meilleurs-verres-cocktail/</t>
  </si>
  <si>
    <t>https://www.laboutiquedubarman.fr/fr/339-verres-a-cocktails</t>
  </si>
  <si>
    <t>Verres à cocktails</t>
  </si>
  <si>
    <t>→ Petit pilon = extraire le jus restant dans la double passoire</t>
  </si>
  <si>
    <t>→ Mise en place = servira à goûter les préparations maison</t>
  </si>
  <si>
    <t>→ Indispensable à toutes les étapes de la réalisation d’un cocktail</t>
  </si>
  <si>
    <t>https://www.bar-maison.com/materiel-de-bar/cuillere-a-cocktail/</t>
  </si>
  <si>
    <t>Cuillère de bar</t>
  </si>
  <si>
    <t>le ﬁltrer avec un petit chinois (pour enlever la pulpe).</t>
  </si>
  <si>
    <t>citron est pressé, avant d’en transvaser le jus dans une bouteille, il est important de</t>
  </si>
  <si>
    <t>Elle permet de ﬁltrer la pulpe des jus de fruits fraîchement pressés. Lorsque le</t>
  </si>
  <si>
    <t>https://www.cocktail7.com/passoire-a-cocktail-chinois-acier-inoxydable.htm</t>
  </si>
  <si>
    <t>Double passoire très ﬁne (Petit chinois)</t>
  </si>
  <si>
    <t>Pour conserver le jus de citron pressé</t>
  </si>
  <si>
    <t>Bouteille de 70 cl</t>
  </si>
  <si>
    <t>Manuel ou électrique, il permet d’extraire le jus des oranges et des pamplemousses.</t>
  </si>
  <si>
    <t>https://la-maison-du-barman.fr/10000321-presse-agrumes</t>
  </si>
  <si>
    <t>Presse agrumes</t>
  </si>
  <si>
    <t>→ Il se stocke dans un conservateur à glaçon</t>
  </si>
  <si>
    <t>→ Peut servir de contenant pour le jus de citron pressé</t>
  </si>
  <si>
    <t>→ Plus pratique pour le service car meilleur débit et bec verseur = plus de précision</t>
  </si>
  <si>
    <t>→ Facilite la verse des jus pour la réalisation (remuer la bouteille avant utilisation)</t>
  </si>
  <si>
    <t>Permet de conserver un jus de fruit pendant plusieurs jours</t>
  </si>
  <si>
    <t>https://www.materielbar.fr/fr/speed-bottle-bouteille/1277-speed-bottle-avec-store-n-pour-full-couleurs-divers.html</t>
  </si>
  <si>
    <t>Store'n pour</t>
  </si>
  <si>
    <t>un verre en pressant vivement.</t>
  </si>
  <si>
    <t>→ Utilisation = Placer un demi citron, côté peau au dessus, et recueillir le jus dans</t>
  </si>
  <si>
    <t>→ Originaire du Brésil.</t>
  </si>
  <si>
    <t>→ Citron jaune → 4 cl.</t>
  </si>
  <si>
    <t>→ Petit lime = 2 cl environ.</t>
  </si>
  <si>
    <t>→ Peut servir à faire des bouteilles de jus de citron pressé.</t>
  </si>
  <si>
    <t>→ Indispensable pour la mise en place et pour la réalisation des cocktails.</t>
  </si>
  <si>
    <t>Permet de presser les citrons verts + les petits citrons jaune.</t>
  </si>
  <si>
    <t>https://www.barsolutions.fr/gb/103-manual-lime-squeezers</t>
  </si>
  <si>
    <t>Lime squeeze</t>
  </si>
  <si>
    <t>Indispensables lorsqu 'on prépare la menthe et que l’on presse les agrumes.</t>
  </si>
  <si>
    <t>Gants</t>
  </si>
  <si>
    <t>agrumes et de nombreux fruits exotiques.</t>
  </si>
  <si>
    <t>Elle doit mesurer environ 30 cm sur 25 cm pour faciliter la découpe des petits</t>
  </si>
  <si>
    <t>Planche à découper</t>
  </si>
  <si>
    <t>porte le bartender lorsqu’il exécute ses cocktails.</t>
  </si>
  <si>
    <t>Indispensable durant la mise en place, le tablier constitue également la tenue que</t>
  </si>
  <si>
    <t>Tablier</t>
  </si>
  <si>
    <t>Pour la mise en place</t>
  </si>
  <si>
    <t>https://www.kool-stuff.fr/mixologie-materiel-de-bar/</t>
  </si>
  <si>
    <t>le matériel du bartender</t>
  </si>
  <si>
    <t>Rickey(s)</t>
  </si>
  <si>
    <r>
      <t>Maxi :</t>
    </r>
    <r>
      <rPr>
        <sz val="11"/>
        <color theme="1"/>
        <rFont val="Calibri"/>
        <family val="2"/>
        <scheme val="minor"/>
      </rPr>
      <t xml:space="preserve"> 300 ml (cocktail allongé avec soda).</t>
    </r>
  </si>
  <si>
    <r>
      <t>Mini :</t>
    </r>
    <r>
      <rPr>
        <sz val="11"/>
        <color theme="1"/>
        <rFont val="Calibri"/>
        <family val="2"/>
        <scheme val="minor"/>
      </rPr>
      <t xml:space="preserve"> 180 ml (cocktail concentré).</t>
    </r>
  </si>
  <si>
    <t>(Servi dans un verre highball).</t>
  </si>
  <si>
    <t>34. Rickey</t>
  </si>
  <si>
    <t>Punch(s)</t>
  </si>
  <si>
    <r>
      <t>Maxi :</t>
    </r>
    <r>
      <rPr>
        <sz val="11"/>
        <color theme="1"/>
        <rFont val="Calibri"/>
        <family val="2"/>
        <scheme val="minor"/>
      </rPr>
      <t xml:space="preserve"> 400 ml (version généreuse avec glaçons).</t>
    </r>
  </si>
  <si>
    <r>
      <t>Mini :</t>
    </r>
    <r>
      <rPr>
        <sz val="11"/>
        <color theme="1"/>
        <rFont val="Calibri"/>
        <family val="2"/>
        <scheme val="minor"/>
      </rPr>
      <t xml:space="preserve"> 150 ml (petite portion).</t>
    </r>
  </si>
  <si>
    <t>(Servi en bol ou verre généreux).</t>
  </si>
  <si>
    <t>33. Punch</t>
  </si>
  <si>
    <t>Pousse-Café(s)</t>
  </si>
  <si>
    <r>
      <t>Maxi :</t>
    </r>
    <r>
      <rPr>
        <sz val="11"/>
        <color theme="1"/>
        <rFont val="Calibri"/>
        <family val="2"/>
        <scheme val="minor"/>
      </rPr>
      <t xml:space="preserve"> 60 ml (cocktail avec plusieurs couches).</t>
    </r>
  </si>
  <si>
    <r>
      <t>Mini :</t>
    </r>
    <r>
      <rPr>
        <sz val="11"/>
        <color theme="1"/>
        <rFont val="Calibri"/>
        <family val="2"/>
        <scheme val="minor"/>
      </rPr>
      <t xml:space="preserve"> 30 ml (petite portion à 2 ou 3 couches).</t>
    </r>
  </si>
  <si>
    <t>(Cocktail en couches, souvent dans un verre étroit).</t>
  </si>
  <si>
    <t>32. Pousse-Café</t>
  </si>
  <si>
    <t>Piscine(s)</t>
  </si>
  <si>
    <r>
      <t>Maxi :</t>
    </r>
    <r>
      <rPr>
        <sz val="11"/>
        <color theme="1"/>
        <rFont val="Calibri"/>
        <family val="2"/>
        <scheme val="minor"/>
      </rPr>
      <t xml:space="preserve"> 300 ml (version généreuse avec glaçons).</t>
    </r>
  </si>
  <si>
    <r>
      <t>Mini :</t>
    </r>
    <r>
      <rPr>
        <sz val="11"/>
        <color theme="1"/>
        <rFont val="Calibri"/>
        <family val="2"/>
        <scheme val="minor"/>
      </rPr>
      <t xml:space="preserve"> 150 ml (portion de vin mousseux ou cocktail court).</t>
    </r>
  </si>
  <si>
    <t>(Cocktail ou vin pétillant servi sur glace dans un grand verre).</t>
  </si>
  <si>
    <t>31. Piscine</t>
  </si>
  <si>
    <t>Pimm's</t>
  </si>
  <si>
    <r>
      <t>Maxi :</t>
    </r>
    <r>
      <rPr>
        <sz val="11"/>
        <color theme="1"/>
        <rFont val="Calibri"/>
        <family val="2"/>
        <scheme val="minor"/>
      </rPr>
      <t xml:space="preserve"> 300 ml (version bien garnie et allongée).</t>
    </r>
  </si>
  <si>
    <r>
      <t>Mini :</t>
    </r>
    <r>
      <rPr>
        <sz val="11"/>
        <color theme="1"/>
        <rFont val="Calibri"/>
        <family val="2"/>
        <scheme val="minor"/>
      </rPr>
      <t xml:space="preserve"> 200 ml (cocktail court avec soda).</t>
    </r>
  </si>
  <si>
    <t>(Cocktail à base de Pimm's No.1 et garnitures).</t>
  </si>
  <si>
    <t>30. Pimm's</t>
  </si>
  <si>
    <t>Pint (US)(s)</t>
  </si>
  <si>
    <r>
      <t>Maxi :</t>
    </r>
    <r>
      <rPr>
        <sz val="11"/>
        <color theme="1"/>
        <rFont val="Calibri"/>
        <family val="2"/>
        <scheme val="minor"/>
      </rPr>
      <t xml:space="preserve"> Utilisé en entier pour des cocktails très grands ou à partager.</t>
    </r>
  </si>
  <si>
    <r>
      <t>Mini :</t>
    </r>
    <r>
      <rPr>
        <sz val="11"/>
        <color theme="1"/>
        <rFont val="Calibri"/>
        <family val="2"/>
        <scheme val="minor"/>
      </rPr>
      <t xml:space="preserve"> 473 ml (contenance standard d'une pinte américaine).</t>
    </r>
  </si>
  <si>
    <t>29. Pint (US)</t>
  </si>
  <si>
    <t>Pint (UK)(s)</t>
  </si>
  <si>
    <r>
      <t>Maxi :</t>
    </r>
    <r>
      <rPr>
        <sz val="11"/>
        <color theme="1"/>
        <rFont val="Calibri"/>
        <family val="2"/>
        <scheme val="minor"/>
      </rPr>
      <t xml:space="preserve"> Utilisé en entier pour des boissons à partager.</t>
    </r>
  </si>
  <si>
    <r>
      <t>Mini :</t>
    </r>
    <r>
      <rPr>
        <sz val="11"/>
        <color theme="1"/>
        <rFont val="Calibri"/>
        <family val="2"/>
        <scheme val="minor"/>
      </rPr>
      <t xml:space="preserve"> 568 ml (contenance standard d'une pinte britannique).</t>
    </r>
  </si>
  <si>
    <t>28. Pint (UK)</t>
  </si>
  <si>
    <t>Old Fashioned(s)</t>
  </si>
  <si>
    <r>
      <t>Maxi :</t>
    </r>
    <r>
      <rPr>
        <sz val="11"/>
        <color theme="1"/>
        <rFont val="Calibri"/>
        <family val="2"/>
        <scheme val="minor"/>
      </rPr>
      <t xml:space="preserve"> 120 ml (version légèrement allongée).</t>
    </r>
  </si>
  <si>
    <r>
      <t>Mini :</t>
    </r>
    <r>
      <rPr>
        <sz val="11"/>
        <color theme="1"/>
        <rFont val="Calibri"/>
        <family val="2"/>
        <scheme val="minor"/>
      </rPr>
      <t xml:space="preserve"> 90 ml (cocktail concentré, glaçons inclus).</t>
    </r>
  </si>
  <si>
    <t>(Servi dans un verre bas).</t>
  </si>
  <si>
    <t>27. Old Fashioned</t>
  </si>
  <si>
    <t>Neat(s)</t>
  </si>
  <si>
    <r>
      <t>Maxi :</t>
    </r>
    <r>
      <rPr>
        <sz val="11"/>
        <color theme="1"/>
        <rFont val="Calibri"/>
        <family val="2"/>
        <scheme val="minor"/>
      </rPr>
      <t xml:space="preserve"> 60 ml (double dose, souvent dégustation généreuse).</t>
    </r>
  </si>
  <si>
    <t>Si vous avez besoin d'informations spécifiques sur un cocktail, je peux approfondir. 😊</t>
  </si>
  <si>
    <r>
      <t>Mini :</t>
    </r>
    <r>
      <rPr>
        <sz val="11"/>
        <color theme="1"/>
        <rFont val="Calibri"/>
        <family val="2"/>
        <scheme val="minor"/>
      </rPr>
      <t xml:space="preserve"> 30 ml (simple dose de spiritueux).</t>
    </r>
  </si>
  <si>
    <t xml:space="preserve">Ces volumes reflètent les portions liquides typiques pour chaque type de cocktail. </t>
  </si>
  <si>
    <t>(Cocktail ou spiritueux pur, sans glace ni dilution).</t>
  </si>
  <si>
    <r>
      <t>Maxi :</t>
    </r>
    <r>
      <rPr>
        <sz val="11"/>
        <color theme="1"/>
        <rFont val="Calibri"/>
        <family val="2"/>
        <scheme val="minor"/>
      </rPr>
      <t xml:space="preserve"> 60 ml (grand shot ou double dose).</t>
    </r>
  </si>
  <si>
    <t>ChatGPT</t>
  </si>
  <si>
    <t>26. Neat</t>
  </si>
  <si>
    <r>
      <t>Mini :</t>
    </r>
    <r>
      <rPr>
        <sz val="11"/>
        <color theme="1"/>
        <rFont val="Calibri"/>
        <family val="2"/>
        <scheme val="minor"/>
      </rPr>
      <t xml:space="preserve"> 20 ml (petit shot).</t>
    </r>
  </si>
  <si>
    <t>15. Shot</t>
  </si>
  <si>
    <t>Virgin(s)</t>
  </si>
  <si>
    <t>Mule(s)</t>
  </si>
  <si>
    <r>
      <t>Maxi :</t>
    </r>
    <r>
      <rPr>
        <sz val="11"/>
        <color theme="1"/>
        <rFont val="Calibri"/>
        <family val="2"/>
        <scheme val="minor"/>
      </rPr>
      <t xml:space="preserve"> 300 ml (version allongée avec mixers).</t>
    </r>
  </si>
  <si>
    <r>
      <t>Maxi :</t>
    </r>
    <r>
      <rPr>
        <sz val="11"/>
        <color theme="1"/>
        <rFont val="Calibri"/>
        <family val="2"/>
        <scheme val="minor"/>
      </rPr>
      <t xml:space="preserve"> 300 ml (cocktail bien allongé avec ginger beer).</t>
    </r>
  </si>
  <si>
    <t>T.thé</t>
  </si>
  <si>
    <r>
      <t>Mini :</t>
    </r>
    <r>
      <rPr>
        <sz val="11"/>
        <color theme="1"/>
        <rFont val="Calibri"/>
        <family val="2"/>
        <scheme val="minor"/>
      </rPr>
      <t xml:space="preserve"> 150 ml (cocktail concentré).</t>
    </r>
  </si>
  <si>
    <r>
      <t>Mini :</t>
    </r>
    <r>
      <rPr>
        <sz val="11"/>
        <color theme="1"/>
        <rFont val="Calibri"/>
        <family val="2"/>
        <scheme val="minor"/>
      </rPr>
      <t xml:space="preserve"> 180 ml (cocktail avec peu de mixer).</t>
    </r>
  </si>
  <si>
    <r>
      <t>Maxi :</t>
    </r>
    <r>
      <rPr>
        <sz val="11"/>
        <color theme="1"/>
        <rFont val="Calibri"/>
        <family val="2"/>
        <scheme val="minor"/>
      </rPr>
      <t xml:space="preserve"> 250 ml (grande tasse).</t>
    </r>
  </si>
  <si>
    <t>(Cocktail sans alcool dans divers types de verres).</t>
  </si>
  <si>
    <t>(Servi dans une tasse en cuivre).</t>
  </si>
  <si>
    <t>50. Virgin</t>
  </si>
  <si>
    <t>25. Mule</t>
  </si>
  <si>
    <t>13. Tasse de Thé</t>
  </si>
  <si>
    <t>VDN(s)</t>
  </si>
  <si>
    <t>Mug(s)</t>
  </si>
  <si>
    <t>Double Shot(s)</t>
  </si>
  <si>
    <r>
      <t>Maxi :</t>
    </r>
    <r>
      <rPr>
        <sz val="11"/>
        <color theme="1"/>
        <rFont val="Calibri"/>
        <family val="2"/>
        <scheme val="minor"/>
      </rPr>
      <t xml:space="preserve"> 90 ml (dégustation généreuse).</t>
    </r>
  </si>
  <si>
    <r>
      <t>Maxi :</t>
    </r>
    <r>
      <rPr>
        <sz val="11"/>
        <color theme="1"/>
        <rFont val="Calibri"/>
        <family val="2"/>
        <scheme val="minor"/>
      </rPr>
      <t xml:space="preserve"> 300 ml (version généreuse comme pour le café ou le chocolat chaud).</t>
    </r>
  </si>
  <si>
    <r>
      <t>Maxi :</t>
    </r>
    <r>
      <rPr>
        <sz val="11"/>
        <color theme="1"/>
        <rFont val="Calibri"/>
        <family val="2"/>
        <scheme val="minor"/>
      </rPr>
      <t xml:space="preserve"> 70 ml (selon le pays ou l’établissement).</t>
    </r>
  </si>
  <si>
    <r>
      <t>Mini :</t>
    </r>
    <r>
      <rPr>
        <sz val="11"/>
        <color theme="1"/>
        <rFont val="Calibri"/>
        <family val="2"/>
        <scheme val="minor"/>
      </rPr>
      <t xml:space="preserve"> 50 ml (petite portion).</t>
    </r>
  </si>
  <si>
    <r>
      <t>Mini :</t>
    </r>
    <r>
      <rPr>
        <sz val="11"/>
        <color theme="1"/>
        <rFont val="Calibri"/>
        <family val="2"/>
        <scheme val="minor"/>
      </rPr>
      <t xml:space="preserve"> 200 ml (petite portion de boisson chaude ou froide).</t>
    </r>
  </si>
  <si>
    <r>
      <t>Mini :</t>
    </r>
    <r>
      <rPr>
        <sz val="11"/>
        <color theme="1"/>
        <rFont val="Calibri"/>
        <family val="2"/>
        <scheme val="minor"/>
      </rPr>
      <t xml:space="preserve"> 60 ml (équivalent à deux shots standards).</t>
    </r>
  </si>
  <si>
    <t>(Servi dans des verres à dégustation).</t>
  </si>
  <si>
    <t>24. Mug</t>
  </si>
  <si>
    <t>10. Double Shot</t>
  </si>
  <si>
    <t>49. VDN (Vin Doux Naturel)</t>
  </si>
  <si>
    <t>Martini(s)</t>
  </si>
  <si>
    <t>Fantaisie(s)</t>
  </si>
  <si>
    <r>
      <t>Maxi :</t>
    </r>
    <r>
      <rPr>
        <sz val="11"/>
        <color theme="1"/>
        <rFont val="Calibri"/>
        <family val="2"/>
        <scheme val="minor"/>
      </rPr>
      <t xml:space="preserve"> 120 ml (cocktail avec des variations ou des allongements).</t>
    </r>
  </si>
  <si>
    <r>
      <t>Maxi :</t>
    </r>
    <r>
      <rPr>
        <sz val="11"/>
        <color theme="1"/>
        <rFont val="Calibri"/>
        <family val="2"/>
        <scheme val="minor"/>
      </rPr>
      <t xml:space="preserve"> 60 ml (côté grand du jigger).</t>
    </r>
  </si>
  <si>
    <r>
      <t>Maxi :</t>
    </r>
    <r>
      <rPr>
        <sz val="11"/>
        <color theme="1"/>
        <rFont val="Calibri"/>
        <family val="2"/>
        <scheme val="minor"/>
      </rPr>
      <t xml:space="preserve"> 300 ml (cocktail allongé ou créatif).</t>
    </r>
  </si>
  <si>
    <r>
      <t>Mini :</t>
    </r>
    <r>
      <rPr>
        <sz val="11"/>
        <color theme="1"/>
        <rFont val="Calibri"/>
        <family val="2"/>
        <scheme val="minor"/>
      </rPr>
      <t xml:space="preserve"> 60 ml (version classique concentrée).</t>
    </r>
  </si>
  <si>
    <r>
      <t>Mini :</t>
    </r>
    <r>
      <rPr>
        <sz val="11"/>
        <color theme="1"/>
        <rFont val="Calibri"/>
        <family val="2"/>
        <scheme val="minor"/>
      </rPr>
      <t xml:space="preserve"> 30 ml (côté petit du jigger).</t>
    </r>
  </si>
  <si>
    <t>23. Martini</t>
  </si>
  <si>
    <t>9. Jigger</t>
  </si>
  <si>
    <t>(Verres variés pour cocktails créatifs).</t>
  </si>
  <si>
    <t>48. Verre Fantaisie</t>
  </si>
  <si>
    <t>Margarita(s)</t>
  </si>
  <si>
    <r>
      <t>Maxi :</t>
    </r>
    <r>
      <rPr>
        <sz val="11"/>
        <color theme="1"/>
        <rFont val="Calibri"/>
        <family val="2"/>
        <scheme val="minor"/>
      </rPr>
      <t xml:space="preserve"> 180 ml (version généreuse avec glaçons).</t>
    </r>
  </si>
  <si>
    <r>
      <t>Maxi :</t>
    </r>
    <r>
      <rPr>
        <sz val="11"/>
        <color theme="1"/>
        <rFont val="Calibri"/>
        <family val="2"/>
        <scheme val="minor"/>
      </rPr>
      <t xml:space="preserve"> 60 ml (portion généreuse ou double dose).</t>
    </r>
  </si>
  <si>
    <t>0.236.59</t>
  </si>
  <si>
    <t>US (cp)</t>
  </si>
  <si>
    <r>
      <t>Mini :</t>
    </r>
    <r>
      <rPr>
        <sz val="11"/>
        <color theme="1"/>
        <rFont val="Calibri"/>
        <family val="2"/>
        <scheme val="minor"/>
      </rPr>
      <t xml:space="preserve"> 120 ml (cocktail classique).</t>
    </r>
  </si>
  <si>
    <r>
      <t>Mini :</t>
    </r>
    <r>
      <rPr>
        <sz val="11"/>
        <color theme="1"/>
        <rFont val="Calibri"/>
        <family val="2"/>
        <scheme val="minor"/>
      </rPr>
      <t xml:space="preserve"> 20 ml (petite dose pour les liqueurs).</t>
    </r>
  </si>
  <si>
    <t>Typiquement utilisé en cuisine, rarement en cocktails.</t>
  </si>
  <si>
    <t>22. Margarita</t>
  </si>
  <si>
    <t>7. Verre à liqueur</t>
  </si>
  <si>
    <r>
      <t>1 cup (US) = 236,59 ml</t>
    </r>
    <r>
      <rPr>
        <sz val="11"/>
        <color theme="1"/>
        <rFont val="Calibri"/>
        <family val="2"/>
        <scheme val="minor"/>
      </rPr>
      <t>.</t>
    </r>
  </si>
  <si>
    <t>47. US Cup (cp)</t>
  </si>
  <si>
    <t>Julep(s)</t>
  </si>
  <si>
    <r>
      <t>Maxi :</t>
    </r>
    <r>
      <rPr>
        <sz val="11"/>
        <color theme="1"/>
        <rFont val="Calibri"/>
        <family val="2"/>
        <scheme val="minor"/>
      </rPr>
      <t xml:space="preserve"> 240 ml (version allongée ou bien garnie).</t>
    </r>
  </si>
  <si>
    <t>Hurricane(s)</t>
  </si>
  <si>
    <r>
      <t>Maxi :</t>
    </r>
    <r>
      <rPr>
        <sz val="11"/>
        <color theme="1"/>
        <rFont val="Calibri"/>
        <family val="2"/>
        <scheme val="minor"/>
      </rPr>
      <t xml:space="preserve"> 30 ml (volume fixe).</t>
    </r>
  </si>
  <si>
    <t>Trembler(s)</t>
  </si>
  <si>
    <r>
      <t>Mini :</t>
    </r>
    <r>
      <rPr>
        <sz val="11"/>
        <color theme="1"/>
        <rFont val="Calibri"/>
        <family val="2"/>
        <scheme val="minor"/>
      </rPr>
      <t xml:space="preserve"> 150 ml (cocktail classique avec bourbon et glaçons pilés).</t>
    </r>
  </si>
  <si>
    <t>Biere(s)</t>
  </si>
  <si>
    <r>
      <t>Mini :</t>
    </r>
    <r>
      <rPr>
        <sz val="11"/>
        <color theme="1"/>
        <rFont val="Calibri"/>
        <family val="2"/>
        <scheme val="minor"/>
      </rPr>
      <t xml:space="preserve"> 30 ml (équivalent au "Pony Shot").</t>
    </r>
  </si>
  <si>
    <r>
      <t>Maxi :</t>
    </r>
    <r>
      <rPr>
        <sz val="11"/>
        <color theme="1"/>
        <rFont val="Calibri"/>
        <family val="2"/>
        <scheme val="minor"/>
      </rPr>
      <t xml:space="preserve"> 150 ml (cocktail généreux avec glaçons).</t>
    </r>
  </si>
  <si>
    <t>21. Julep</t>
  </si>
  <si>
    <t>Tiki(s)</t>
  </si>
  <si>
    <t>Toddy(s)</t>
  </si>
  <si>
    <t>6. Pony</t>
  </si>
  <si>
    <r>
      <t>Mini :</t>
    </r>
    <r>
      <rPr>
        <sz val="11"/>
        <color theme="1"/>
        <rFont val="Calibri"/>
        <family val="2"/>
        <scheme val="minor"/>
      </rPr>
      <t xml:space="preserve"> 90 ml (cocktail court).</t>
    </r>
  </si>
  <si>
    <t>Smoothie(s)</t>
  </si>
  <si>
    <t>(Cocktail riche, souvent dans un verre bas ou old fashioned).</t>
  </si>
  <si>
    <t>INAO(s)</t>
  </si>
  <si>
    <t>Cooler(s)</t>
  </si>
  <si>
    <t>Straight(s)</t>
  </si>
  <si>
    <t>Pony Shot(s)</t>
  </si>
  <si>
    <t>46. Trembler</t>
  </si>
  <si>
    <r>
      <t>Maxi :</t>
    </r>
    <r>
      <rPr>
        <sz val="11"/>
        <color theme="1"/>
        <rFont val="Calibri"/>
        <family val="2"/>
        <scheme val="minor"/>
      </rPr>
      <t xml:space="preserve"> 90 ml (dégustation généreuse de vin ou spiritueux).</t>
    </r>
  </si>
  <si>
    <t>Stockholm(s)</t>
  </si>
  <si>
    <r>
      <t>Maxi :</t>
    </r>
    <r>
      <rPr>
        <sz val="11"/>
        <color theme="1"/>
        <rFont val="Calibri"/>
        <family val="2"/>
        <scheme val="minor"/>
      </rPr>
      <t xml:space="preserve"> Rarement au-delà de 30 ml (par définition).</t>
    </r>
  </si>
  <si>
    <r>
      <t>Mini :</t>
    </r>
    <r>
      <rPr>
        <sz val="11"/>
        <color theme="1"/>
        <rFont val="Calibri"/>
        <family val="2"/>
        <scheme val="minor"/>
      </rPr>
      <t xml:space="preserve"> 30 ml (petite dégustation de spiritueux).</t>
    </r>
  </si>
  <si>
    <t>Colada(s)</t>
  </si>
  <si>
    <t>Sparkling(s)</t>
  </si>
  <si>
    <r>
      <t>Mini :</t>
    </r>
    <r>
      <rPr>
        <sz val="11"/>
        <color theme="1"/>
        <rFont val="Calibri"/>
        <family val="2"/>
        <scheme val="minor"/>
      </rPr>
      <t xml:space="preserve"> 30 ml (standard d'un "pony").</t>
    </r>
  </si>
  <si>
    <t>(Verre de dégustation officiel, utilisé principalement pour les vins et spiritueux).</t>
  </si>
  <si>
    <t>Sour Glass</t>
  </si>
  <si>
    <t>5. Pony Shot</t>
  </si>
  <si>
    <r>
      <t>Maxi :</t>
    </r>
    <r>
      <rPr>
        <sz val="11"/>
        <color theme="1"/>
        <rFont val="Calibri"/>
        <family val="2"/>
        <scheme val="minor"/>
      </rPr>
      <t xml:space="preserve"> 250 ml (version généreuse avec eau chaude).</t>
    </r>
  </si>
  <si>
    <t>20. INAO</t>
  </si>
  <si>
    <r>
      <t>Mini :</t>
    </r>
    <r>
      <rPr>
        <sz val="11"/>
        <color theme="1"/>
        <rFont val="Calibri"/>
        <family val="2"/>
        <scheme val="minor"/>
      </rPr>
      <t xml:space="preserve"> 150 ml (petit cocktail chaud).</t>
    </r>
  </si>
  <si>
    <t>Collins</t>
  </si>
  <si>
    <t>Sling(s)</t>
  </si>
  <si>
    <t>0.29.57</t>
  </si>
  <si>
    <t>Once-OZ(s)</t>
  </si>
  <si>
    <t>(Boisson chaude souvent dans une tasse ou mug).</t>
  </si>
  <si>
    <t>Short Drink(s)</t>
  </si>
  <si>
    <r>
      <t xml:space="preserve">Typiquement utilisé par multiples, comme </t>
    </r>
    <r>
      <rPr>
        <b/>
        <sz val="11"/>
        <color theme="1"/>
        <rFont val="Calibri"/>
        <family val="2"/>
        <scheme val="minor"/>
      </rPr>
      <t>1,5 oz (44,36 ml)</t>
    </r>
    <r>
      <rPr>
        <sz val="11"/>
        <color theme="1"/>
        <rFont val="Calibri"/>
        <family val="2"/>
        <scheme val="minor"/>
      </rPr>
      <t xml:space="preserve"> pour une dose classique de spiritueux.</t>
    </r>
  </si>
  <si>
    <t>45. Toddy</t>
  </si>
  <si>
    <r>
      <t>Maxi :</t>
    </r>
    <r>
      <rPr>
        <sz val="11"/>
        <color theme="1"/>
        <rFont val="Calibri"/>
        <family val="2"/>
        <scheme val="minor"/>
      </rPr>
      <t xml:space="preserve"> 450 ml (cocktail allongé avec glaçons).</t>
    </r>
  </si>
  <si>
    <t>Shooter(s)</t>
  </si>
  <si>
    <r>
      <t>1 oz (US) = 29,57 ml</t>
    </r>
    <r>
      <rPr>
        <sz val="11"/>
        <color theme="1"/>
        <rFont val="Calibri"/>
        <family val="2"/>
        <scheme val="minor"/>
      </rPr>
      <t>.</t>
    </r>
  </si>
  <si>
    <r>
      <t>Mini :</t>
    </r>
    <r>
      <rPr>
        <sz val="11"/>
        <color theme="1"/>
        <rFont val="Calibri"/>
        <family val="2"/>
        <scheme val="minor"/>
      </rPr>
      <t xml:space="preserve"> 250 ml (cocktail riche).</t>
    </r>
  </si>
  <si>
    <t>Highball(s)</t>
  </si>
  <si>
    <t>Rocks</t>
  </si>
  <si>
    <t>3. Once-OZ (US)</t>
  </si>
  <si>
    <t>(Grand verre utilisé pour cocktails tropicaux).</t>
  </si>
  <si>
    <r>
      <t>Maxi :</t>
    </r>
    <r>
      <rPr>
        <sz val="11"/>
        <color theme="1"/>
        <rFont val="Calibri"/>
        <family val="2"/>
        <scheme val="minor"/>
      </rPr>
      <t xml:space="preserve"> 400 ml (version généreuse avec mixers et garnitures).</t>
    </r>
  </si>
  <si>
    <t>19. Hurricane</t>
  </si>
  <si>
    <t>Virgin</t>
  </si>
  <si>
    <r>
      <t>Mini :</t>
    </r>
    <r>
      <rPr>
        <sz val="11"/>
        <color theme="1"/>
        <rFont val="Calibri"/>
        <family val="2"/>
        <scheme val="minor"/>
      </rPr>
      <t xml:space="preserve"> 200 ml (cocktail concentré avec glace pilée).</t>
    </r>
  </si>
  <si>
    <r>
      <t>Maxi :</t>
    </r>
    <r>
      <rPr>
        <sz val="11"/>
        <color theme="1"/>
        <rFont val="Calibri"/>
        <family val="2"/>
        <scheme val="minor"/>
      </rPr>
      <t xml:space="preserve"> 15 ml (splash généreux).</t>
    </r>
  </si>
  <si>
    <t>(Cocktails exotiques servis dans des mugs décoratifs).</t>
  </si>
  <si>
    <t>Hot Drink(s)</t>
  </si>
  <si>
    <r>
      <t>Mini :</t>
    </r>
    <r>
      <rPr>
        <sz val="11"/>
        <color theme="1"/>
        <rFont val="Calibri"/>
        <family val="2"/>
        <scheme val="minor"/>
      </rPr>
      <t xml:space="preserve"> 5 ml (petit filet de liquide).</t>
    </r>
  </si>
  <si>
    <t>44. Tiki</t>
  </si>
  <si>
    <r>
      <t>Maxi :</t>
    </r>
    <r>
      <rPr>
        <sz val="11"/>
        <color theme="1"/>
        <rFont val="Calibri"/>
        <family val="2"/>
        <scheme val="minor"/>
      </rPr>
      <t xml:space="preserve"> 250 ml (version généreuse de boissons comme le vin chaud).</t>
    </r>
  </si>
  <si>
    <t>2. Splash</t>
  </si>
  <si>
    <r>
      <t>Mini :</t>
    </r>
    <r>
      <rPr>
        <sz val="11"/>
        <color theme="1"/>
        <rFont val="Calibri"/>
        <family val="2"/>
        <scheme val="minor"/>
      </rPr>
      <t xml:space="preserve"> 150 ml (petite boisson chaude comme un Irish Coffee).</t>
    </r>
  </si>
  <si>
    <t>18. Hot Drink</t>
  </si>
  <si>
    <r>
      <t>Maxi :</t>
    </r>
    <r>
      <rPr>
        <sz val="11"/>
        <color theme="1"/>
        <rFont val="Calibri"/>
        <family val="2"/>
        <scheme val="minor"/>
      </rPr>
      <t xml:space="preserve"> 60 ml (double dose).</t>
    </r>
  </si>
  <si>
    <r>
      <t>Maxi :</t>
    </r>
    <r>
      <rPr>
        <sz val="11"/>
        <color theme="1"/>
        <rFont val="Calibri"/>
        <family val="2"/>
        <scheme val="minor"/>
      </rPr>
      <t xml:space="preserve"> 1 ml (pression généreuse).</t>
    </r>
  </si>
  <si>
    <r>
      <t>Mini :</t>
    </r>
    <r>
      <rPr>
        <sz val="11"/>
        <color theme="1"/>
        <rFont val="Calibri"/>
        <family val="2"/>
        <scheme val="minor"/>
      </rPr>
      <t xml:space="preserve"> 30 ml (petite dose).</t>
    </r>
  </si>
  <si>
    <r>
      <t>Mini :</t>
    </r>
    <r>
      <rPr>
        <sz val="11"/>
        <color theme="1"/>
        <rFont val="Calibri"/>
        <family val="2"/>
        <scheme val="minor"/>
      </rPr>
      <t xml:space="preserve"> 0,6 ml (petite pression d'un flacon de bitters).</t>
    </r>
  </si>
  <si>
    <t>(Spiritueux pur ou cocktail sans glace ni dilution).</t>
  </si>
  <si>
    <r>
      <t>Maxi :</t>
    </r>
    <r>
      <rPr>
        <sz val="11"/>
        <color theme="1"/>
        <rFont val="Calibri"/>
        <family val="2"/>
        <scheme val="minor"/>
      </rPr>
      <t xml:space="preserve"> 300 ml (cocktail bien allongé avec soda ou jus).</t>
    </r>
  </si>
  <si>
    <t>1. Dash</t>
  </si>
  <si>
    <t>43. Straight</t>
  </si>
  <si>
    <t>Fizz(s)</t>
  </si>
  <si>
    <t>17. Highball</t>
  </si>
  <si>
    <t>Cobblers</t>
  </si>
  <si>
    <t>Daisy(s)</t>
  </si>
  <si>
    <r>
      <t>Maxi :</t>
    </r>
    <r>
      <rPr>
        <sz val="11"/>
        <color theme="1"/>
        <rFont val="Calibri"/>
        <family val="2"/>
        <scheme val="minor"/>
      </rPr>
      <t xml:space="preserve"> 400 ml (version généreuse).</t>
    </r>
  </si>
  <si>
    <t>Flute(s)</t>
  </si>
  <si>
    <r>
      <t>Mini :</t>
    </r>
    <r>
      <rPr>
        <sz val="11"/>
        <color theme="1"/>
        <rFont val="Calibri"/>
        <family val="2"/>
        <scheme val="minor"/>
      </rPr>
      <t xml:space="preserve"> 200 ml (portion personnelle).</t>
    </r>
  </si>
  <si>
    <r>
      <t>Maxi :</t>
    </r>
    <r>
      <rPr>
        <sz val="11"/>
        <color theme="1"/>
        <rFont val="Calibri"/>
        <family val="2"/>
        <scheme val="minor"/>
      </rPr>
      <t xml:space="preserve"> 150 ml (quantité maximale pour une flûte classique).</t>
    </r>
  </si>
  <si>
    <t>Egg Nog(s)</t>
  </si>
  <si>
    <t>(Servi dans un verre ou une tasse).</t>
  </si>
  <si>
    <r>
      <t>Mini :</t>
    </r>
    <r>
      <rPr>
        <sz val="11"/>
        <color theme="1"/>
        <rFont val="Calibri"/>
        <family val="2"/>
        <scheme val="minor"/>
      </rPr>
      <t xml:space="preserve"> 90 ml (cocktail ou champagne classique).</t>
    </r>
  </si>
  <si>
    <t>42. Smoothie</t>
  </si>
  <si>
    <t>16. Flûte</t>
  </si>
  <si>
    <t>Flip(s)</t>
  </si>
  <si>
    <r>
      <t>Maxi :</t>
    </r>
    <r>
      <rPr>
        <sz val="11"/>
        <color theme="1"/>
        <rFont val="Calibri"/>
        <family val="2"/>
        <scheme val="minor"/>
      </rPr>
      <t xml:space="preserve"> 250 ml (cocktail plus généreux avec mixers ou glace pilée).</t>
    </r>
  </si>
  <si>
    <r>
      <t>Maxi :</t>
    </r>
    <r>
      <rPr>
        <sz val="11"/>
        <color theme="1"/>
        <rFont val="Calibri"/>
        <family val="2"/>
        <scheme val="minor"/>
      </rPr>
      <t xml:space="preserve"> 120 ml (cocktail riche avec œuf et crème).</t>
    </r>
  </si>
  <si>
    <r>
      <t>Mini :</t>
    </r>
    <r>
      <rPr>
        <sz val="11"/>
        <color theme="1"/>
        <rFont val="Calibri"/>
        <family val="2"/>
        <scheme val="minor"/>
      </rPr>
      <t xml:space="preserve"> 150 ml (cocktail concentré ou riche en spiritueux).</t>
    </r>
  </si>
  <si>
    <r>
      <t>Mini :</t>
    </r>
    <r>
      <rPr>
        <sz val="11"/>
        <color theme="1"/>
        <rFont val="Calibri"/>
        <family val="2"/>
        <scheme val="minor"/>
      </rPr>
      <t xml:space="preserve"> 75 ml (cocktail concentré sans allongeur).</t>
    </r>
  </si>
  <si>
    <t>Fixe(s)</t>
  </si>
  <si>
    <t>(Verre large ou spécifique pour cocktails scandinaves ou modernes, souvent créatifs et parfois servis sur glace).</t>
  </si>
  <si>
    <t>15. Flip</t>
  </si>
  <si>
    <t>Coupette(s)</t>
  </si>
  <si>
    <t>41. Stockholm</t>
  </si>
  <si>
    <t>Maxi L</t>
  </si>
  <si>
    <t>Mini L</t>
  </si>
  <si>
    <t>Maxi ml</t>
  </si>
  <si>
    <t>Mini ml</t>
  </si>
  <si>
    <t>Volumes</t>
  </si>
  <si>
    <t>Moyenne</t>
  </si>
  <si>
    <r>
      <t>Maxi :</t>
    </r>
    <r>
      <rPr>
        <sz val="11"/>
        <color theme="1"/>
        <rFont val="Calibri"/>
        <family val="2"/>
        <scheme val="minor"/>
      </rPr>
      <t xml:space="preserve"> 240 ml (cocktail bien allongé avec eau gazeuse).</t>
    </r>
  </si>
  <si>
    <t>Digestif(s)</t>
  </si>
  <si>
    <r>
      <t>Maxi :</t>
    </r>
    <r>
      <rPr>
        <sz val="11"/>
        <color theme="1"/>
        <rFont val="Calibri"/>
        <family val="2"/>
        <scheme val="minor"/>
      </rPr>
      <t xml:space="preserve"> 150 ml (cocktail généreux, généralement la limite pour ne pas déborder une flûte).</t>
    </r>
  </si>
  <si>
    <r>
      <t>Mini :</t>
    </r>
    <r>
      <rPr>
        <sz val="11"/>
        <color theme="1"/>
        <rFont val="Calibri"/>
        <family val="2"/>
        <scheme val="minor"/>
      </rPr>
      <t xml:space="preserve"> 150 ml (cocktail court avec soda).</t>
    </r>
  </si>
  <si>
    <t>Degustation(s)</t>
  </si>
  <si>
    <r>
      <t>Mini :</t>
    </r>
    <r>
      <rPr>
        <sz val="11"/>
        <color theme="1"/>
        <rFont val="Calibri"/>
        <family val="2"/>
        <scheme val="minor"/>
      </rPr>
      <t xml:space="preserve"> 90 ml (cocktail court comme un Kir Royal ou un French 75).</t>
    </r>
  </si>
  <si>
    <t>14. Fizz</t>
  </si>
  <si>
    <t>(Verre utilisé pour des cocktails pétillants ou à base de vin mousseux, souvent un verre étroit comme une flûte).</t>
  </si>
  <si>
    <t>Blended(s)</t>
  </si>
  <si>
    <t>40. Sparkling</t>
  </si>
  <si>
    <r>
      <t>Maxi :</t>
    </r>
    <r>
      <rPr>
        <sz val="11"/>
        <color theme="1"/>
        <rFont val="Calibri"/>
        <family val="2"/>
        <scheme val="minor"/>
      </rPr>
      <t xml:space="preserve"> 150 ml (version plus allongée avec glaçons pilés).</t>
    </r>
  </si>
  <si>
    <r>
      <t>Maxi :</t>
    </r>
    <r>
      <rPr>
        <sz val="11"/>
        <color theme="1"/>
        <rFont val="Calibri"/>
        <family val="2"/>
        <scheme val="minor"/>
      </rPr>
      <t xml:space="preserve"> 150 ml (version légèrement allongée).</t>
    </r>
  </si>
  <si>
    <t>13. Fixe</t>
  </si>
  <si>
    <r>
      <t>Mini :</t>
    </r>
    <r>
      <rPr>
        <sz val="11"/>
        <color theme="1"/>
        <rFont val="Calibri"/>
        <family val="2"/>
        <scheme val="minor"/>
      </rPr>
      <t xml:space="preserve"> 90 ml (cocktail concentré).</t>
    </r>
  </si>
  <si>
    <t>(Verre utilisé pour les cocktails sours).</t>
  </si>
  <si>
    <t>39. Sour Glass</t>
  </si>
  <si>
    <r>
      <t>Maxi :</t>
    </r>
    <r>
      <rPr>
        <sz val="11"/>
        <color theme="1"/>
        <rFont val="Calibri"/>
        <family val="2"/>
        <scheme val="minor"/>
      </rPr>
      <t xml:space="preserve"> 180 ml (version plus généreuse avec lait et crème).</t>
    </r>
  </si>
  <si>
    <r>
      <t>Mini :</t>
    </r>
    <r>
      <rPr>
        <sz val="11"/>
        <color theme="1"/>
        <rFont val="Calibri"/>
        <family val="2"/>
        <scheme val="minor"/>
      </rPr>
      <t xml:space="preserve"> 120 ml (portion individuelle classique).</t>
    </r>
  </si>
  <si>
    <t>Verres</t>
  </si>
  <si>
    <t>12. Egg Nog</t>
  </si>
  <si>
    <r>
      <t>Maxi :</t>
    </r>
    <r>
      <rPr>
        <sz val="11"/>
        <color theme="1"/>
        <rFont val="Calibri"/>
        <family val="2"/>
        <scheme val="minor"/>
      </rPr>
      <t xml:space="preserve"> 250 ml (cocktail allongé).</t>
    </r>
  </si>
  <si>
    <t>J'ai indiqué des volumes moyens qui risquent de ne convenir à personne. C'est pourquoi je vous demande de bien vouloir ressaisir vos propres valeurs</t>
  </si>
  <si>
    <t>(Servi dans un verre haut, comme un collins).</t>
  </si>
  <si>
    <r>
      <t>Maxi :</t>
    </r>
    <r>
      <rPr>
        <sz val="11"/>
        <color theme="1"/>
        <rFont val="Calibri"/>
        <family val="2"/>
        <scheme val="minor"/>
      </rPr>
      <t xml:space="preserve"> 60 ml (liqueur ou digestif servi généreusement).</t>
    </r>
  </si>
  <si>
    <t>38. Sling</t>
  </si>
  <si>
    <r>
      <t>Mini :</t>
    </r>
    <r>
      <rPr>
        <sz val="11"/>
        <color theme="1"/>
        <rFont val="Calibri"/>
        <family val="2"/>
        <scheme val="minor"/>
      </rPr>
      <t xml:space="preserve"> 20 ml (shot de liqueur ou d'amaro).</t>
    </r>
  </si>
  <si>
    <t>Ces volumes concernent le contenu liquide, excluant la glace ou les garnitures, et sont basés sur les standards usuels :</t>
  </si>
  <si>
    <t>11. Digestif (verre à liqueur ou verre à porto)</t>
  </si>
  <si>
    <r>
      <t>Voici les volumes en millilitres (</t>
    </r>
    <r>
      <rPr>
        <b/>
        <sz val="11"/>
        <color theme="1"/>
        <rFont val="Calibri"/>
        <family val="2"/>
        <scheme val="minor"/>
      </rPr>
      <t>Mini et Maxi</t>
    </r>
    <r>
      <rPr>
        <sz val="11"/>
        <color theme="1"/>
        <rFont val="Calibri"/>
        <family val="2"/>
        <scheme val="minor"/>
      </rPr>
      <t xml:space="preserve">) des liquides couramment utilisés pour des cocktails dans les contenants mentionnés. </t>
    </r>
  </si>
  <si>
    <t>163,5298</t>
  </si>
  <si>
    <t>.36(UK)</t>
  </si>
  <si>
    <t>1 barrique (UK)</t>
  </si>
  <si>
    <t>158,9843</t>
  </si>
  <si>
    <t>.42(US)</t>
  </si>
  <si>
    <t>1 barrique de pétrole (US)</t>
  </si>
  <si>
    <r>
      <t>Maxi :</t>
    </r>
    <r>
      <rPr>
        <sz val="11"/>
        <color theme="1"/>
        <rFont val="Calibri"/>
        <family val="2"/>
        <scheme val="minor"/>
      </rPr>
      <t xml:space="preserve"> 120 ml (cocktail riche avec glaçons).</t>
    </r>
  </si>
  <si>
    <t>119,2405</t>
  </si>
  <si>
    <t>.31.5(US)</t>
  </si>
  <si>
    <t>1 barrique (ou baril) (US)</t>
  </si>
  <si>
    <r>
      <t>Mini :</t>
    </r>
    <r>
      <rPr>
        <sz val="11"/>
        <color theme="1"/>
        <rFont val="Calibri"/>
        <family val="2"/>
        <scheme val="minor"/>
      </rPr>
      <t xml:space="preserve"> 75 ml (petit cocktail court).</t>
    </r>
  </si>
  <si>
    <r>
      <t>Maxi :</t>
    </r>
    <r>
      <rPr>
        <sz val="11"/>
        <color theme="1"/>
        <rFont val="Calibri"/>
        <family val="2"/>
        <scheme val="minor"/>
      </rPr>
      <t xml:space="preserve"> 120 ml (quantité moyenne pour un spiritueux ou un vin).</t>
    </r>
  </si>
  <si>
    <t>36,3340</t>
  </si>
  <si>
    <t>.8</t>
  </si>
  <si>
    <t>1 boisseau (UK)</t>
  </si>
  <si>
    <t>(Cocktail concentré, souvent dans un verre bas).</t>
  </si>
  <si>
    <r>
      <t>Mini :</t>
    </r>
    <r>
      <rPr>
        <sz val="11"/>
        <color theme="1"/>
        <rFont val="Calibri"/>
        <family val="2"/>
        <scheme val="minor"/>
      </rPr>
      <t xml:space="preserve"> 60 ml (petite dégustation).</t>
    </r>
  </si>
  <si>
    <t>35,2389</t>
  </si>
  <si>
    <t>1 boisseau (US)</t>
  </si>
  <si>
    <t>37. Short Drink</t>
  </si>
  <si>
    <t>10. Dégustation (verre tulipe ou verre à vin pour dégustation)</t>
  </si>
  <si>
    <t>9,0850</t>
  </si>
  <si>
    <t>.2</t>
  </si>
  <si>
    <t>1 pelletée (UK)</t>
  </si>
  <si>
    <t>3 1/2 oz</t>
  </si>
  <si>
    <t>2 1/2 doses</t>
  </si>
  <si>
    <t>10 cl</t>
  </si>
  <si>
    <t>8,8097</t>
  </si>
  <si>
    <t>1 Peck (US)</t>
  </si>
  <si>
    <t>3 oz</t>
  </si>
  <si>
    <t>3 1/4 oz</t>
  </si>
  <si>
    <t>2 1/4 doses</t>
  </si>
  <si>
    <t>9 cl</t>
  </si>
  <si>
    <t>4,5425</t>
  </si>
  <si>
    <t>.1</t>
  </si>
  <si>
    <t>1 gallon (UK)</t>
  </si>
  <si>
    <r>
      <t>Maxi :</t>
    </r>
    <r>
      <rPr>
        <sz val="11"/>
        <color theme="1"/>
        <rFont val="Calibri"/>
        <family val="2"/>
        <scheme val="minor"/>
      </rPr>
      <t xml:space="preserve"> 60 ml (shot généreux ou shooter en couches).</t>
    </r>
  </si>
  <si>
    <r>
      <t>Maxi :</t>
    </r>
    <r>
      <rPr>
        <sz val="11"/>
        <color theme="1"/>
        <rFont val="Calibri"/>
        <family val="2"/>
        <scheme val="minor"/>
      </rPr>
      <t xml:space="preserve"> 250 ml (version diluée ou allongée).</t>
    </r>
  </si>
  <si>
    <t>2 3/4 oz</t>
  </si>
  <si>
    <t>2 doses</t>
  </si>
  <si>
    <t>8 cl</t>
  </si>
  <si>
    <t>4,4048</t>
  </si>
  <si>
    <t>1 US gallon sec (US)</t>
  </si>
  <si>
    <r>
      <t>Mini :</t>
    </r>
    <r>
      <rPr>
        <sz val="11"/>
        <color theme="1"/>
        <rFont val="Calibri"/>
        <family val="2"/>
        <scheme val="minor"/>
      </rPr>
      <t xml:space="preserve"> 120 ml (petite dose concentrée).</t>
    </r>
  </si>
  <si>
    <t>2 1/4 oz</t>
  </si>
  <si>
    <t>2 1/2 oz</t>
  </si>
  <si>
    <t>10/10</t>
  </si>
  <si>
    <t>1 3/4 dose</t>
  </si>
  <si>
    <t>7 cl</t>
  </si>
  <si>
    <t>3,7854</t>
  </si>
  <si>
    <t>1 gallon liquide (US)</t>
  </si>
  <si>
    <t>(Petites doses dans un verre à shot).</t>
  </si>
  <si>
    <t>9. Daisy (verres à cocktails fruités)</t>
  </si>
  <si>
    <t>2 oz</t>
  </si>
  <si>
    <t>9/10</t>
  </si>
  <si>
    <t>1 1/2 dose</t>
  </si>
  <si>
    <t>6 cl</t>
  </si>
  <si>
    <t>1,1356</t>
  </si>
  <si>
    <t>.1/4</t>
  </si>
  <si>
    <t>1 quart (UK)</t>
  </si>
  <si>
    <t>36. Shooter</t>
  </si>
  <si>
    <t>1 3/4 oz</t>
  </si>
  <si>
    <t>7/10</t>
  </si>
  <si>
    <t>1 1/4 dose</t>
  </si>
  <si>
    <t>5 cl</t>
  </si>
  <si>
    <t>1,1012</t>
  </si>
  <si>
    <t>1 quart sec (US)</t>
  </si>
  <si>
    <t>1 1/4 oz</t>
  </si>
  <si>
    <t>1 1/2 oz</t>
  </si>
  <si>
    <t>6/10</t>
  </si>
  <si>
    <t>1 dose</t>
  </si>
  <si>
    <t>4 cl</t>
  </si>
  <si>
    <t>0,9464</t>
  </si>
  <si>
    <t>1 quart liquide (US)</t>
  </si>
  <si>
    <r>
      <t>Maxi :</t>
    </r>
    <r>
      <rPr>
        <sz val="11"/>
        <color theme="1"/>
        <rFont val="Calibri"/>
        <family val="2"/>
        <scheme val="minor"/>
      </rPr>
      <t xml:space="preserve"> 300 ml (cocktail généreux type Mint Julep).</t>
    </r>
  </si>
  <si>
    <t>1 oz</t>
  </si>
  <si>
    <t>4/10</t>
  </si>
  <si>
    <t>3/4 dose</t>
  </si>
  <si>
    <t>3 cl</t>
  </si>
  <si>
    <t>0,5678</t>
  </si>
  <si>
    <t>.1/8</t>
  </si>
  <si>
    <t>1 pinte (UK)</t>
  </si>
  <si>
    <r>
      <t>Maxi :</t>
    </r>
    <r>
      <rPr>
        <sz val="11"/>
        <color theme="1"/>
        <rFont val="Calibri"/>
        <family val="2"/>
        <scheme val="minor"/>
      </rPr>
      <t xml:space="preserve"> 150 ml (cocktail avec dilution).</t>
    </r>
  </si>
  <si>
    <r>
      <t>Mini :</t>
    </r>
    <r>
      <rPr>
        <sz val="11"/>
        <color theme="1"/>
        <rFont val="Calibri"/>
        <family val="2"/>
        <scheme val="minor"/>
      </rPr>
      <t xml:space="preserve"> 150 ml (petit cocktail à glace pilée).</t>
    </r>
  </si>
  <si>
    <t>3/4 oz</t>
  </si>
  <si>
    <t>3/10</t>
  </si>
  <si>
    <t>1/2 dose</t>
  </si>
  <si>
    <t>2 cl</t>
  </si>
  <si>
    <t>0,5506</t>
  </si>
  <si>
    <t>1 pinte sèche (US)</t>
  </si>
  <si>
    <t>8. Cup (tasse à Julep ou verre similaire)</t>
  </si>
  <si>
    <t>1/4 oz</t>
  </si>
  <si>
    <t>1/10</t>
  </si>
  <si>
    <t>1/4 dose</t>
  </si>
  <si>
    <t>1 cl</t>
  </si>
  <si>
    <t>0,4732</t>
  </si>
  <si>
    <t>1 pinte liquide (US)</t>
  </si>
  <si>
    <t>(Verre bas utilisé pour cocktails sur glace).</t>
  </si>
  <si>
    <t>0,1420</t>
  </si>
  <si>
    <t>.1/32</t>
  </si>
  <si>
    <t>1 gille (UK)</t>
  </si>
  <si>
    <t>35. Rocks</t>
  </si>
  <si>
    <t>onces</t>
  </si>
  <si>
    <t>Dixièmes</t>
  </si>
  <si>
    <t>Doses</t>
  </si>
  <si>
    <t>centilitres</t>
  </si>
  <si>
    <t>0,1183</t>
  </si>
  <si>
    <t>1 gille liquide (US)</t>
  </si>
  <si>
    <r>
      <t>Maxi :</t>
    </r>
    <r>
      <rPr>
        <sz val="11"/>
        <color theme="1"/>
        <rFont val="Calibri"/>
        <family val="2"/>
        <scheme val="minor"/>
      </rPr>
      <t xml:space="preserve"> 150 ml (cocktail ou champagne).</t>
    </r>
  </si>
  <si>
    <r>
      <t>Mini :</t>
    </r>
    <r>
      <rPr>
        <sz val="11"/>
        <color theme="1"/>
        <rFont val="Calibri"/>
        <family val="2"/>
        <scheme val="minor"/>
      </rPr>
      <t xml:space="preserve"> 90 ml (cocktail classique comme le Daiquiri).</t>
    </r>
  </si>
  <si>
    <t>7. Coupette (verre à cocktail ou coupe à champagne)</t>
  </si>
  <si>
    <t>Le manhattan : la recette d'Olivier Bon</t>
  </si>
  <si>
    <t>once (Etats-Unis) = 2.957 ml</t>
  </si>
  <si>
    <t>once impériale (canada = 2.843 ml</t>
  </si>
  <si>
    <t>pour un short drink de 7 cl</t>
  </si>
  <si>
    <t>Équivalence en litres / Kg  base 1L=1Kg</t>
  </si>
  <si>
    <t>Équivalence relative en gallons</t>
  </si>
  <si>
    <t>Nom français</t>
  </si>
  <si>
    <t>Le Monde</t>
  </si>
  <si>
    <t>https://www.tesrecettes.com/tableau-des-equivalences-pour-les-cocktails/</t>
  </si>
  <si>
    <t>https://fr.wikipedia.org/wiki/Unit%C3%A9s_de_mesure_anglo-saxonnes</t>
  </si>
  <si>
    <r>
      <t>Maxi :</t>
    </r>
    <r>
      <rPr>
        <sz val="11"/>
        <color theme="1"/>
        <rFont val="Calibri"/>
        <family val="2"/>
        <scheme val="minor"/>
      </rPr>
      <t xml:space="preserve"> 400 ml (grande quantité de mixer comme soda ou jus).</t>
    </r>
  </si>
  <si>
    <t>Tableau des équivalences pour les cocktails</t>
  </si>
  <si>
    <t>Les unités de volume et leurs équivalences</t>
  </si>
  <si>
    <t>Les sept commandements du cocktail maison</t>
  </si>
  <si>
    <r>
      <t>Mini :</t>
    </r>
    <r>
      <rPr>
        <sz val="11"/>
        <color theme="1"/>
        <rFont val="Calibri"/>
        <family val="2"/>
        <scheme val="minor"/>
      </rPr>
      <t xml:space="preserve"> 200 ml (cocktails légers).</t>
    </r>
  </si>
  <si>
    <t>6. Cooler (verres pour cocktails long drinks)</t>
  </si>
  <si>
    <t>0,845351 once liquide américaine</t>
  </si>
  <si>
    <t>Articles récents sur la préparation de cocktails</t>
  </si>
  <si>
    <t>ou environ 1,805 pouces cubes. Ce volume en eau a une masse d’environ 1,043 once.</t>
  </si>
  <si>
    <t xml:space="preserve">L’once liquide américaine représente 1/128 de gallon américain, soit exactement 29,573 529 562 5 ml </t>
  </si>
  <si>
    <t>et les contenants couramment utilisés en mixologie.</t>
  </si>
  <si>
    <r>
      <t>Maxi :</t>
    </r>
    <r>
      <rPr>
        <sz val="11"/>
        <color theme="1"/>
        <rFont val="Calibri"/>
        <family val="2"/>
        <scheme val="minor"/>
      </rPr>
      <t xml:space="preserve"> 300 ml (cocktail bien allongé avec soda).</t>
    </r>
  </si>
  <si>
    <t xml:space="preserve">Ces ressources devraient vous fournir des informations détaillées sur les volumes </t>
  </si>
  <si>
    <r>
      <t>Mini :</t>
    </r>
    <r>
      <rPr>
        <sz val="11"/>
        <color theme="1"/>
        <rFont val="Calibri"/>
        <family val="2"/>
        <scheme val="minor"/>
      </rPr>
      <t xml:space="preserve"> 200 ml (cocktail concentré).</t>
    </r>
  </si>
  <si>
    <t>Toutefois, certaines unités de mesure impériales sont encore couramment employées.</t>
  </si>
  <si>
    <t>(Servi dans un verre haut).</t>
  </si>
  <si>
    <t xml:space="preserve">Au Canada, les unités de mesure sont officiellement exprimées selon le système international d'unités (SI). </t>
  </si>
  <si>
    <t>Codbar</t>
  </si>
  <si>
    <t>5. Collins</t>
  </si>
  <si>
    <t xml:space="preserve">Il ne faut pas confondre l'once liquide impériale avec l'once liquide américaine : </t>
  </si>
  <si>
    <t xml:space="preserve">et offre des conseils pour choisir et entretenir la verrerie idéale. </t>
  </si>
  <si>
    <r>
      <t>Codbar Event</t>
    </r>
    <r>
      <rPr>
        <sz val="11"/>
        <color theme="1"/>
        <rFont val="Calibri"/>
        <family val="2"/>
        <scheme val="minor"/>
      </rPr>
      <t xml:space="preserve"> : Ce blog détaille les différents types de verres à cocktails, leur usage </t>
    </r>
  </si>
  <si>
    <t>utilisée dans le système impérial d'unités et dans le système américain d'unités. Cependant, les deux mesures ne sont pas les mêmes.</t>
  </si>
  <si>
    <r>
      <t>Maxi :</t>
    </r>
    <r>
      <rPr>
        <sz val="11"/>
        <color theme="1"/>
        <rFont val="Calibri"/>
        <family val="2"/>
        <scheme val="minor"/>
      </rPr>
      <t xml:space="preserve"> 350 ml (version garnie et allongée).</t>
    </r>
  </si>
  <si>
    <t xml:space="preserve">Une once liquide (symbole: fl oz pour fluid ounce, au Canada français : oz liq) est une unité de volume </t>
  </si>
  <si>
    <t>Larvf</t>
  </si>
  <si>
    <r>
      <t>Mini :</t>
    </r>
    <r>
      <rPr>
        <sz val="11"/>
        <color theme="1"/>
        <rFont val="Calibri"/>
        <family val="2"/>
        <scheme val="minor"/>
      </rPr>
      <t xml:space="preserve"> 200 ml (version simple).</t>
    </r>
  </si>
  <si>
    <t>ou environ 1,734 pouces cubes. Ce volume en eau a une masse d’environ 1,002 once.</t>
  </si>
  <si>
    <t xml:space="preserve">et fournit des conseils sur les quantités à verser pour une dégustation optimale. </t>
  </si>
  <si>
    <t>4. Colada (verre à Pina Colada)</t>
  </si>
  <si>
    <t xml:space="preserve">L’once liquide impériale représente 1/160 de gallon impérial, soit exactement 28,413 062 5 ml </t>
  </si>
  <si>
    <r>
      <t>La Revue du Vin de France</t>
    </r>
    <r>
      <rPr>
        <sz val="11"/>
        <color theme="1"/>
        <rFont val="Calibri"/>
        <family val="2"/>
        <scheme val="minor"/>
      </rPr>
      <t xml:space="preserve"> : Cet article explique l'importance de sélectionner le bon verre pour chaque cocktail </t>
    </r>
  </si>
  <si>
    <t>0,879877 once liquide impériale</t>
  </si>
  <si>
    <t>servant à mesurer le volume des liquides ou des matières sèches qui correspond à environ 28,4 millilitres.</t>
  </si>
  <si>
    <t>Ensemble à table</t>
  </si>
  <si>
    <r>
      <t>Maxi :</t>
    </r>
    <r>
      <rPr>
        <sz val="11"/>
        <color theme="1"/>
        <rFont val="Calibri"/>
        <family val="2"/>
        <scheme val="minor"/>
      </rPr>
      <t xml:space="preserve"> 240 ml (version allongée, incluant sirop et glaçons).</t>
    </r>
  </si>
  <si>
    <t xml:space="preserve">once liquide impériale Unité anglo-saxonne, utilisée au Royaume-Uni et au Canada, </t>
  </si>
  <si>
    <t xml:space="preserve">leurs caractéristiques et leur contenance, ce qui peut vous aider à choisir le verre approprié pour chaque boisson. </t>
  </si>
  <si>
    <r>
      <t>Mini :</t>
    </r>
    <r>
      <rPr>
        <sz val="11"/>
        <color theme="1"/>
        <rFont val="Calibri"/>
        <family val="2"/>
        <scheme val="minor"/>
      </rPr>
      <t xml:space="preserve"> 150 ml (cocktail court, souvent avec fruits).</t>
    </r>
  </si>
  <si>
    <t>1 once liquide impériale équivaut à environ 0,961 once liquide américaine.</t>
  </si>
  <si>
    <r>
      <t>Ensemble à Table</t>
    </r>
    <r>
      <rPr>
        <sz val="11"/>
        <color theme="1"/>
        <rFont val="Calibri"/>
        <family val="2"/>
        <scheme val="minor"/>
      </rPr>
      <t xml:space="preserve"> : Ce site offre un aperçu des différents types de verres à cocktail, </t>
    </r>
  </si>
  <si>
    <t>3. Cobblers</t>
  </si>
  <si>
    <t>https://fr.differbetween.com/article/difference_between_fluid_ounces_and_ounces</t>
  </si>
  <si>
    <t>La Boutique du Barman</t>
  </si>
  <si>
    <t>Différence entre les onces liquides et les onces</t>
  </si>
  <si>
    <t xml:space="preserve"> tels que le jigger, et leur utilisation pour mesurer avec précision les ingrédients liquides. </t>
  </si>
  <si>
    <r>
      <t>Maxi :</t>
    </r>
    <r>
      <rPr>
        <sz val="11"/>
        <color theme="1"/>
        <rFont val="Calibri"/>
        <family val="2"/>
        <scheme val="minor"/>
      </rPr>
      <t xml:space="preserve"> 120 ml (cocktail ou whisky avec eau/glaçons).</t>
    </r>
  </si>
  <si>
    <t>alors qu’il en faut cinq pour faire la roquille impériale (aussi appelée noggin, terme qui est absent du système américain).</t>
  </si>
  <si>
    <r>
      <t>La Boutique du Barman</t>
    </r>
    <r>
      <rPr>
        <sz val="11"/>
        <color theme="1"/>
        <rFont val="Calibri"/>
        <family val="2"/>
        <scheme val="minor"/>
      </rPr>
      <t xml:space="preserve"> : Vous y trouverez des informations sur les outils essentiels de la mixologie,</t>
    </r>
  </si>
  <si>
    <t xml:space="preserve">Dans les deux cas, on subdivise l’once liquide en huit drachmes liquides (fluid drams ou fluidrams). Dans le système américain, quatre onces liquides donnent une roquille (gill), </t>
  </si>
  <si>
    <t>2. Blended (verres à whisky/blended scotch)</t>
  </si>
  <si>
    <t>Queue de Coq</t>
  </si>
  <si>
    <t>http://www.the-converter.net/fr/volumes/fl%20oz/fl%20oz%20US</t>
  </si>
  <si>
    <t xml:space="preserve">notamment les conversions entre onces et millilitres. </t>
  </si>
  <si>
    <t>Convertir des onces liquides en onces liquides (US) - fl oz en fl oz US</t>
  </si>
  <si>
    <r>
      <t>Queue de Coq</t>
    </r>
    <r>
      <rPr>
        <sz val="11"/>
        <color theme="1"/>
        <rFont val="Calibri"/>
        <family val="2"/>
        <scheme val="minor"/>
      </rPr>
      <t xml:space="preserve"> : Ce site détaille les différentes unités de mesure employées dans la préparation des cocktails, </t>
    </r>
  </si>
  <si>
    <r>
      <t>Maxi :</t>
    </r>
    <r>
      <rPr>
        <sz val="11"/>
        <color theme="1"/>
        <rFont val="Calibri"/>
        <family val="2"/>
        <scheme val="minor"/>
      </rPr>
      <t xml:space="preserve"> 500 ml (pinte classique).</t>
    </r>
  </si>
  <si>
    <r>
      <t>Mini :</t>
    </r>
    <r>
      <rPr>
        <sz val="11"/>
        <color theme="1"/>
        <rFont val="Calibri"/>
        <family val="2"/>
        <scheme val="minor"/>
      </rPr>
      <t xml:space="preserve"> 200 ml (demi-pinte, petite bouteille ou canette).</t>
    </r>
  </si>
  <si>
    <t>https://fr.wikipedia.org/wiki/Once_liquide</t>
  </si>
  <si>
    <t>https://www.google.com/search?client=firefox-b-d&amp;q=conversion+oz+en+kg</t>
  </si>
  <si>
    <t>Pour approfondir vos connaissances sur les volumes et les contenants utilisés en mixologie, voici quelques ressources en ligne utiles :</t>
  </si>
  <si>
    <t>1. Bière</t>
  </si>
  <si>
    <t>Verre.Volume</t>
  </si>
  <si>
    <t>1 cuillère à soupe = 1 tbsp = ½ oz ou 14,79 ml</t>
  </si>
  <si>
    <t xml:space="preserve"> ET VOLUME MINI OU MAXI DE LIQUIDE </t>
  </si>
  <si>
    <t>1 cuillère à café (cuillère à thé) = 1 tsp = ⅙ oz ou 4,93 ml</t>
  </si>
  <si>
    <t>ATTENTION NE PAS CONFONDRE CAPACITÉ DU VERRE</t>
  </si>
  <si>
    <t>1 cuillère de bar = ⅙ oz ou 4,93 ml</t>
  </si>
  <si>
    <t>excluant l'espace réservé pour les glaçons ou garnitures.</t>
  </si>
  <si>
    <t>1 Dash = 1/12 oz ou 2,5ml</t>
  </si>
  <si>
    <t xml:space="preserve">Ces volumes indiquent les quantités minimales et maximales des boissons, </t>
  </si>
  <si>
    <t>1 Splash = ⅕ oz ou 5,9 ml</t>
  </si>
  <si>
    <t>ou pour des boissons servies avec une base alcoolique plus généreuse. 🥂</t>
  </si>
  <si>
    <t xml:space="preserve">contenus dans les différents types de verres couramment utilisés pour les cocktails. </t>
  </si>
  <si>
    <t>Il n'existe pas de mesure formelle pour le tiret</t>
  </si>
  <si>
    <r>
      <t xml:space="preserve">Un </t>
    </r>
    <r>
      <rPr>
        <b/>
        <sz val="11"/>
        <color theme="1"/>
        <rFont val="Calibri"/>
        <family val="2"/>
        <scheme val="minor"/>
      </rPr>
      <t>Double Shot</t>
    </r>
    <r>
      <rPr>
        <sz val="11"/>
        <color theme="1"/>
        <rFont val="Calibri"/>
        <family val="2"/>
        <scheme val="minor"/>
      </rPr>
      <t xml:space="preserve"> est souvent utilisé pour des cocktails plus corsés </t>
    </r>
  </si>
  <si>
    <t xml:space="preserve">Voici les volumes approximatifs (en millilitres) des liquides </t>
  </si>
  <si>
    <t xml:space="preserve">1 tiret = un shake d'une bouteille amère. </t>
  </si>
  <si>
    <t>https://queuedecoq.com/blogs/cocktail/unite-mesure-cocktail</t>
  </si>
  <si>
    <r>
      <t>Australie</t>
    </r>
    <r>
      <rPr>
        <sz val="11"/>
        <color theme="1"/>
        <rFont val="Calibri"/>
        <family val="2"/>
        <scheme val="minor"/>
      </rPr>
      <t xml:space="preserve"> : 2 x 30 ml = </t>
    </r>
    <r>
      <rPr>
        <b/>
        <sz val="11"/>
        <color theme="1"/>
        <rFont val="Calibri"/>
        <family val="2"/>
        <scheme val="minor"/>
      </rPr>
      <t>60 ml</t>
    </r>
    <r>
      <rPr>
        <sz val="11"/>
        <color theme="1"/>
        <rFont val="Calibri"/>
        <family val="2"/>
        <scheme val="minor"/>
      </rPr>
      <t>.</t>
    </r>
  </si>
  <si>
    <t>Double shot / double coulée = 50 ml / 5 cl</t>
  </si>
  <si>
    <r>
      <t>Royaume-Uni</t>
    </r>
    <r>
      <rPr>
        <sz val="11"/>
        <color theme="1"/>
        <rFont val="Calibri"/>
        <family val="2"/>
        <scheme val="minor"/>
      </rPr>
      <t xml:space="preserve"> : 2 x 25 ml ou 2 x 35 ml = </t>
    </r>
    <r>
      <rPr>
        <b/>
        <sz val="11"/>
        <color theme="1"/>
        <rFont val="Calibri"/>
        <family val="2"/>
        <scheme val="minor"/>
      </rPr>
      <t>50 à 70 ml</t>
    </r>
    <r>
      <rPr>
        <sz val="11"/>
        <color theme="1"/>
        <rFont val="Calibri"/>
        <family val="2"/>
        <scheme val="minor"/>
      </rPr>
      <t>.</t>
    </r>
  </si>
  <si>
    <t>shot / simple coulée = 25 ml / 2,5 cl</t>
  </si>
  <si>
    <r>
      <t>Europe</t>
    </r>
    <r>
      <rPr>
        <sz val="11"/>
        <color theme="1"/>
        <rFont val="Calibri"/>
        <family val="2"/>
        <scheme val="minor"/>
      </rPr>
      <t xml:space="preserve"> : 2 x 30 ml ou 2 x 40 ml = </t>
    </r>
    <r>
      <rPr>
        <b/>
        <sz val="11"/>
        <color theme="1"/>
        <rFont val="Calibri"/>
        <family val="2"/>
        <scheme val="minor"/>
      </rPr>
      <t>60 à 80 ml</t>
    </r>
    <r>
      <rPr>
        <sz val="11"/>
        <color theme="1"/>
        <rFont val="Calibri"/>
        <family val="2"/>
        <scheme val="minor"/>
      </rPr>
      <t>.</t>
    </r>
  </si>
  <si>
    <r>
      <t>États-Unis</t>
    </r>
    <r>
      <rPr>
        <sz val="11"/>
        <color theme="1"/>
        <rFont val="Calibri"/>
        <family val="2"/>
        <scheme val="minor"/>
      </rPr>
      <t xml:space="preserve"> : 2 x 1.5 oz = </t>
    </r>
    <r>
      <rPr>
        <b/>
        <sz val="11"/>
        <color theme="1"/>
        <rFont val="Calibri"/>
        <family val="2"/>
        <scheme val="minor"/>
      </rPr>
      <t>90 ml</t>
    </r>
    <r>
      <rPr>
        <sz val="11"/>
        <color theme="1"/>
        <rFont val="Calibri"/>
        <family val="2"/>
        <scheme val="minor"/>
      </rPr>
      <t>.</t>
    </r>
  </si>
  <si>
    <t>57 cl</t>
  </si>
  <si>
    <t>570 ml</t>
  </si>
  <si>
    <t>20 oz</t>
  </si>
  <si>
    <t>1 pint (UK)</t>
  </si>
  <si>
    <t>Répartition selon les régions :</t>
  </si>
  <si>
    <t>47 cl</t>
  </si>
  <si>
    <t>470 ml</t>
  </si>
  <si>
    <t>16 oz</t>
  </si>
  <si>
    <t>1 pint (US)</t>
  </si>
  <si>
    <t>60 ml</t>
  </si>
  <si>
    <r>
      <t xml:space="preserve">Un </t>
    </r>
    <r>
      <rPr>
        <b/>
        <sz val="11"/>
        <color theme="1"/>
        <rFont val="Calibri"/>
        <family val="2"/>
        <scheme val="minor"/>
      </rPr>
      <t>Double Shot</t>
    </r>
    <r>
      <rPr>
        <sz val="11"/>
        <color theme="1"/>
        <rFont val="Calibri"/>
        <family val="2"/>
        <scheme val="minor"/>
      </rPr>
      <t xml:space="preserve"> fait </t>
    </r>
    <r>
      <rPr>
        <b/>
        <sz val="11"/>
        <color theme="1"/>
        <rFont val="Calibri"/>
        <family val="2"/>
        <scheme val="minor"/>
      </rPr>
      <t>60 à 90 ml</t>
    </r>
    <r>
      <rPr>
        <sz val="11"/>
        <color theme="1"/>
        <rFont val="Calibri"/>
        <family val="2"/>
        <scheme val="minor"/>
      </rPr>
      <t>, selon les pratiques locales.</t>
    </r>
  </si>
  <si>
    <t>50 ml</t>
  </si>
  <si>
    <r>
      <t xml:space="preserve">Si un shot standard fait </t>
    </r>
    <r>
      <rPr>
        <b/>
        <sz val="11"/>
        <color theme="1"/>
        <rFont val="Calibri"/>
        <family val="2"/>
        <scheme val="minor"/>
      </rPr>
      <t>30 à 45 ml</t>
    </r>
    <r>
      <rPr>
        <sz val="11"/>
        <color theme="1"/>
        <rFont val="Calibri"/>
        <family val="2"/>
        <scheme val="minor"/>
      </rPr>
      <t>, alors :</t>
    </r>
  </si>
  <si>
    <t>40 ml</t>
  </si>
  <si>
    <t>1 1/3 oz</t>
  </si>
  <si>
    <t>Volume en millilitres :</t>
  </si>
  <si>
    <t>30 ml</t>
  </si>
  <si>
    <t>1 pony</t>
  </si>
  <si>
    <r>
      <t xml:space="preserve">Un </t>
    </r>
    <r>
      <rPr>
        <b/>
        <sz val="11"/>
        <color theme="1"/>
        <rFont val="Calibri"/>
        <family val="2"/>
        <scheme val="minor"/>
      </rPr>
      <t>Double Shot</t>
    </r>
    <r>
      <rPr>
        <sz val="11"/>
        <color theme="1"/>
        <rFont val="Calibri"/>
        <family val="2"/>
        <scheme val="minor"/>
      </rPr>
      <t xml:space="preserve"> correspond à deux fois le volume d'un shot standard.</t>
    </r>
  </si>
  <si>
    <t>1.5 cl</t>
  </si>
  <si>
    <t>15 ml</t>
  </si>
  <si>
    <t>1/2 oz</t>
  </si>
  <si>
    <t>1 tbsp</t>
  </si>
  <si>
    <t>10 ml</t>
  </si>
  <si>
    <t>1/3 oz</t>
  </si>
  <si>
    <t>tasse.Café</t>
  </si>
  <si>
    <t>1 cuillère de bar</t>
  </si>
  <si>
    <t>0.5 cl</t>
  </si>
  <si>
    <t>5 ml</t>
  </si>
  <si>
    <t>1/6 oz</t>
  </si>
  <si>
    <t>1 tsp</t>
  </si>
  <si>
    <r>
      <t xml:space="preserve">Donc, un </t>
    </r>
    <r>
      <rPr>
        <b/>
        <sz val="11"/>
        <color theme="1"/>
        <rFont val="Calibri"/>
        <family val="2"/>
        <scheme val="minor"/>
      </rPr>
      <t>Pony Shot</t>
    </r>
    <r>
      <rPr>
        <sz val="11"/>
        <color theme="1"/>
        <rFont val="Calibri"/>
        <family val="2"/>
        <scheme val="minor"/>
      </rPr>
      <t xml:space="preserve"> contient </t>
    </r>
    <r>
      <rPr>
        <b/>
        <sz val="11"/>
        <color theme="1"/>
        <rFont val="Calibri"/>
        <family val="2"/>
        <scheme val="minor"/>
      </rPr>
      <t>30 ml</t>
    </r>
    <r>
      <rPr>
        <sz val="11"/>
        <color theme="1"/>
        <rFont val="Calibri"/>
        <family val="2"/>
        <scheme val="minor"/>
      </rPr>
      <t xml:space="preserve"> d'alcool ou de liquide.</t>
    </r>
  </si>
  <si>
    <t>1 dash</t>
  </si>
  <si>
    <t>0.25 cl</t>
  </si>
  <si>
    <t>2.5 ml</t>
  </si>
  <si>
    <t>1/8 oz</t>
  </si>
  <si>
    <t>1/2 tsp</t>
  </si>
  <si>
    <r>
      <t>1 oz liquide</t>
    </r>
    <r>
      <rPr>
        <sz val="11"/>
        <color theme="1"/>
        <rFont val="Calibri"/>
        <family val="2"/>
        <scheme val="minor"/>
      </rPr>
      <t xml:space="preserve"> équivaut à </t>
    </r>
    <r>
      <rPr>
        <b/>
        <sz val="11"/>
        <color theme="1"/>
        <rFont val="Calibri"/>
        <family val="2"/>
        <scheme val="minor"/>
      </rPr>
      <t>30 ml</t>
    </r>
    <r>
      <rPr>
        <sz val="11"/>
        <color theme="1"/>
        <rFont val="Calibri"/>
        <family val="2"/>
        <scheme val="minor"/>
      </rPr>
      <t>.</t>
    </r>
  </si>
  <si>
    <t>Verre</t>
  </si>
  <si>
    <t>0.1 cl</t>
  </si>
  <si>
    <t>1 ml</t>
  </si>
  <si>
    <t>1/32 oz</t>
  </si>
  <si>
    <t>Bol</t>
  </si>
  <si>
    <t>METRIQUE</t>
  </si>
  <si>
    <t>IMPERIAL</t>
  </si>
  <si>
    <t>un Pony Shot correspond à 1 oz liquide (fluid ounce).</t>
  </si>
  <si>
    <t>Tableau de Convertion</t>
  </si>
  <si>
    <r>
      <t xml:space="preserve">Un </t>
    </r>
    <r>
      <rPr>
        <b/>
        <sz val="11"/>
        <color theme="1"/>
        <rFont val="Calibri"/>
        <family val="2"/>
        <scheme val="minor"/>
      </rPr>
      <t>Pony Shot</t>
    </r>
    <r>
      <rPr>
        <sz val="11"/>
        <color theme="1"/>
        <rFont val="Calibri"/>
        <family val="2"/>
        <scheme val="minor"/>
      </rPr>
      <t xml:space="preserve"> est une mesure plus petite qu'un shot standard. Traditionnellement, </t>
    </r>
  </si>
  <si>
    <t>oz once</t>
  </si>
  <si>
    <t>jigger</t>
  </si>
  <si>
    <r>
      <t xml:space="preserve">Ainsi, si un cocktail demande 2 oz d'un ingrédient, cela correspond à environ </t>
    </r>
    <r>
      <rPr>
        <b/>
        <sz val="11"/>
        <color theme="1"/>
        <rFont val="Calibri"/>
        <family val="2"/>
        <scheme val="minor"/>
      </rPr>
      <t>60 ml</t>
    </r>
    <r>
      <rPr>
        <sz val="11"/>
        <color theme="1"/>
        <rFont val="Calibri"/>
        <family val="2"/>
        <scheme val="minor"/>
      </rPr>
      <t>. 🍸</t>
    </r>
  </si>
  <si>
    <r>
      <t xml:space="preserve">Dans les recettes de cocktails, on utilise généralement la mesure américaine, donc </t>
    </r>
    <r>
      <rPr>
        <b/>
        <sz val="11"/>
        <color theme="1"/>
        <rFont val="Calibri"/>
        <family val="2"/>
        <scheme val="minor"/>
      </rPr>
      <t>1 oz ≈ 30 ml</t>
    </r>
    <r>
      <rPr>
        <sz val="11"/>
        <color theme="1"/>
        <rFont val="Calibri"/>
        <family val="2"/>
        <scheme val="minor"/>
      </rPr>
      <t>.</t>
    </r>
  </si>
  <si>
    <r>
      <t xml:space="preserve">En moyenne, on peut retenir que </t>
    </r>
    <r>
      <rPr>
        <b/>
        <sz val="11"/>
        <color theme="1"/>
        <rFont val="Calibri"/>
        <family val="2"/>
        <scheme val="minor"/>
      </rPr>
      <t>1 shot équivaut à environ 30 à 45 ml</t>
    </r>
    <r>
      <rPr>
        <sz val="11"/>
        <color theme="1"/>
        <rFont val="Calibri"/>
        <family val="2"/>
        <scheme val="minor"/>
      </rPr>
      <t>.</t>
    </r>
  </si>
  <si>
    <t>Utilisation courante :</t>
  </si>
  <si>
    <t>Volume en millilitres (ml) :</t>
  </si>
  <si>
    <r>
      <t>1 oz liquide (UK)</t>
    </r>
    <r>
      <rPr>
        <sz val="11"/>
        <color theme="1"/>
        <rFont val="Calibri"/>
        <family val="2"/>
        <scheme val="minor"/>
      </rPr>
      <t xml:space="preserve"> = </t>
    </r>
    <r>
      <rPr>
        <b/>
        <sz val="11"/>
        <color theme="1"/>
        <rFont val="Calibri"/>
        <family val="2"/>
        <scheme val="minor"/>
      </rPr>
      <t>28.4131 ml</t>
    </r>
    <r>
      <rPr>
        <sz val="11"/>
        <color theme="1"/>
        <rFont val="Calibri"/>
        <family val="2"/>
        <scheme val="minor"/>
      </rPr>
      <t>.</t>
    </r>
  </si>
  <si>
    <r>
      <t>Australie</t>
    </r>
    <r>
      <rPr>
        <sz val="11"/>
        <color theme="1"/>
        <rFont val="Calibri"/>
        <family val="2"/>
        <scheme val="minor"/>
      </rPr>
      <t xml:space="preserve"> : La taille est généralement de </t>
    </r>
    <r>
      <rPr>
        <b/>
        <sz val="11"/>
        <color theme="1"/>
        <rFont val="Calibri"/>
        <family val="2"/>
        <scheme val="minor"/>
      </rPr>
      <t>30 ml</t>
    </r>
    <r>
      <rPr>
        <sz val="11"/>
        <color theme="1"/>
        <rFont val="Calibri"/>
        <family val="2"/>
        <scheme val="minor"/>
      </rPr>
      <t>.</t>
    </r>
  </si>
  <si>
    <r>
      <t>1 oz liquide (US)</t>
    </r>
    <r>
      <rPr>
        <sz val="11"/>
        <color theme="1"/>
        <rFont val="Calibri"/>
        <family val="2"/>
        <scheme val="minor"/>
      </rPr>
      <t xml:space="preserve"> = </t>
    </r>
    <r>
      <rPr>
        <b/>
        <sz val="11"/>
        <color theme="1"/>
        <rFont val="Calibri"/>
        <family val="2"/>
        <scheme val="minor"/>
      </rPr>
      <t>29.5735 ml</t>
    </r>
    <r>
      <rPr>
        <sz val="11"/>
        <color theme="1"/>
        <rFont val="Calibri"/>
        <family val="2"/>
        <scheme val="minor"/>
      </rPr>
      <t xml:space="preserve"> (souvent arrondi à </t>
    </r>
    <r>
      <rPr>
        <b/>
        <sz val="11"/>
        <color theme="1"/>
        <rFont val="Calibri"/>
        <family val="2"/>
        <scheme val="minor"/>
      </rPr>
      <t>30 ml</t>
    </r>
    <r>
      <rPr>
        <sz val="11"/>
        <color theme="1"/>
        <rFont val="Calibri"/>
        <family val="2"/>
        <scheme val="minor"/>
      </rPr>
      <t xml:space="preserve"> pour simplifier).</t>
    </r>
  </si>
  <si>
    <r>
      <t>Royaume-Uni</t>
    </r>
    <r>
      <rPr>
        <sz val="11"/>
        <color theme="1"/>
        <rFont val="Calibri"/>
        <family val="2"/>
        <scheme val="minor"/>
      </rPr>
      <t xml:space="preserve"> : Un shot est souvent de </t>
    </r>
    <r>
      <rPr>
        <b/>
        <sz val="11"/>
        <color theme="1"/>
        <rFont val="Calibri"/>
        <family val="2"/>
        <scheme val="minor"/>
      </rPr>
      <t>25 ml</t>
    </r>
    <r>
      <rPr>
        <sz val="11"/>
        <color theme="1"/>
        <rFont val="Calibri"/>
        <family val="2"/>
        <scheme val="minor"/>
      </rPr>
      <t xml:space="preserve"> ou </t>
    </r>
    <r>
      <rPr>
        <b/>
        <sz val="11"/>
        <color theme="1"/>
        <rFont val="Calibri"/>
        <family val="2"/>
        <scheme val="minor"/>
      </rPr>
      <t>35 ml</t>
    </r>
    <r>
      <rPr>
        <sz val="11"/>
        <color theme="1"/>
        <rFont val="Calibri"/>
        <family val="2"/>
        <scheme val="minor"/>
      </rPr>
      <t>, en fonction des pratiques locales.</t>
    </r>
  </si>
  <si>
    <t>Conversion d'un oz en millilitres :</t>
  </si>
  <si>
    <r>
      <t>Europe</t>
    </r>
    <r>
      <rPr>
        <sz val="11"/>
        <color theme="1"/>
        <rFont val="Calibri"/>
        <family val="2"/>
        <scheme val="minor"/>
      </rPr>
      <t xml:space="preserve"> : La taille standard est souvent de </t>
    </r>
    <r>
      <rPr>
        <b/>
        <sz val="11"/>
        <color theme="1"/>
        <rFont val="Calibri"/>
        <family val="2"/>
        <scheme val="minor"/>
      </rPr>
      <t>30 ml</t>
    </r>
    <r>
      <rPr>
        <sz val="11"/>
        <color theme="1"/>
        <rFont val="Calibri"/>
        <family val="2"/>
        <scheme val="minor"/>
      </rPr>
      <t xml:space="preserve"> ou </t>
    </r>
    <r>
      <rPr>
        <b/>
        <sz val="11"/>
        <color theme="1"/>
        <rFont val="Calibri"/>
        <family val="2"/>
        <scheme val="minor"/>
      </rPr>
      <t>40 ml</t>
    </r>
    <r>
      <rPr>
        <sz val="11"/>
        <color theme="1"/>
        <rFont val="Calibri"/>
        <family val="2"/>
        <scheme val="minor"/>
      </rPr>
      <t xml:space="preserve"> selon le pays.</t>
    </r>
  </si>
  <si>
    <t>utilisée principalement dans les pays anglo-saxons pour les liquides.</t>
  </si>
  <si>
    <r>
      <t>États-Unis</t>
    </r>
    <r>
      <rPr>
        <sz val="11"/>
        <color theme="1"/>
        <rFont val="Calibri"/>
        <family val="2"/>
        <scheme val="minor"/>
      </rPr>
      <t xml:space="preserve"> : 1.5 oz (fluid ounces), soit environ </t>
    </r>
    <r>
      <rPr>
        <b/>
        <sz val="11"/>
        <color theme="1"/>
        <rFont val="Calibri"/>
        <family val="2"/>
        <scheme val="minor"/>
      </rPr>
      <t>44 ml</t>
    </r>
    <r>
      <rPr>
        <sz val="11"/>
        <color theme="1"/>
        <rFont val="Calibri"/>
        <family val="2"/>
        <scheme val="minor"/>
      </rPr>
      <t>.</t>
    </r>
  </si>
  <si>
    <r>
      <t xml:space="preserve">Un </t>
    </r>
    <r>
      <rPr>
        <b/>
        <sz val="11"/>
        <color theme="1"/>
        <rFont val="Calibri"/>
        <family val="2"/>
        <scheme val="minor"/>
      </rPr>
      <t>oz</t>
    </r>
    <r>
      <rPr>
        <sz val="11"/>
        <color theme="1"/>
        <rFont val="Calibri"/>
        <family val="2"/>
        <scheme val="minor"/>
      </rPr>
      <t xml:space="preserve"> (abréviation pour "fluid ounce") est une unité de mesure </t>
    </r>
  </si>
  <si>
    <t>Volume standard d'un shot :</t>
  </si>
  <si>
    <t>colonnes</t>
  </si>
  <si>
    <t>lignes</t>
  </si>
  <si>
    <t xml:space="preserve">cellules vides </t>
  </si>
  <si>
    <t>avec valeurs ou texte</t>
  </si>
  <si>
    <t>Ce document est composé de :</t>
  </si>
  <si>
    <r>
      <t>4. Éventuellement de la dilution (DDD)</t>
    </r>
    <r>
      <rPr>
        <sz val="11"/>
        <color theme="1"/>
        <rFont val="Calibri"/>
        <family val="2"/>
        <scheme val="minor"/>
      </rPr>
      <t xml:space="preserve"> due à la fonte des glaçons ou l’ajout d’eau.</t>
    </r>
  </si>
  <si>
    <r>
      <t>3. Des volumes des autres ingrédients non alcoolisés</t>
    </r>
    <r>
      <rPr>
        <sz val="11"/>
        <color theme="1"/>
        <rFont val="Calibri"/>
        <family val="2"/>
        <scheme val="minor"/>
      </rPr>
      <t xml:space="preserve"> (eau, jus, etc.).</t>
    </r>
  </si>
  <si>
    <r>
      <t>2. Du degré d'alcool (tit_iti​)</t>
    </r>
    <r>
      <rPr>
        <sz val="11"/>
        <color theme="1"/>
        <rFont val="Calibri"/>
        <family val="2"/>
        <scheme val="minor"/>
      </rPr>
      <t xml:space="preserve"> de ces ingrédients (en % vol, ex. 40 % pour une vodka).</t>
    </r>
  </si>
  <si>
    <r>
      <t>1. Des volumes (viv_ivi​)</t>
    </r>
    <r>
      <rPr>
        <sz val="11"/>
        <color theme="1"/>
        <rFont val="Calibri"/>
        <family val="2"/>
        <scheme val="minor"/>
      </rPr>
      <t xml:space="preserve"> des ingrédients alcoolisés.</t>
    </r>
  </si>
  <si>
    <t>Pour un cocktail, le TAV est déterminé en tenant compte :</t>
  </si>
  <si>
    <t>Application au cocktail :</t>
  </si>
  <si>
    <r>
      <t>TAV</t>
    </r>
    <r>
      <rPr>
        <sz val="11"/>
        <color theme="1"/>
        <rFont val="Calibri"/>
        <family val="2"/>
        <scheme val="minor"/>
      </rPr>
      <t xml:space="preserve"> : Pourcentage de volume d'éthanol pur contenu dans 100 mL de la boisson</t>
    </r>
  </si>
  <si>
    <t>Définition formelle :</t>
  </si>
  <si>
    <t>Dans le contexte d'un cocktail, le TAV représente la teneur en alcool du mélange final, calculée en tenant compte des ingrédients alcoolisés et non alcoolisés.</t>
  </si>
  <si>
    <r>
      <t>TAV</t>
    </r>
    <r>
      <rPr>
        <sz val="11"/>
        <color theme="1"/>
        <rFont val="Calibri"/>
        <family val="2"/>
        <scheme val="minor"/>
      </rPr>
      <t xml:space="preserve"> (Titre Alcoométrique Volumique) est un terme utilisé pour décrire la concentration d'alcool dans une boisson, exprimée en pourcentage du volume total. </t>
    </r>
  </si>
  <si>
    <r>
      <t>Produit vi⋅tiv_i \cdot t_ivi​⋅ti​</t>
    </r>
    <r>
      <rPr>
        <sz val="11"/>
        <color theme="1"/>
        <rFont val="Calibri"/>
        <family val="2"/>
        <scheme val="minor"/>
      </rPr>
      <t xml:space="preserve"> : Ajoutez une colonne </t>
    </r>
    <r>
      <rPr>
        <sz val="10"/>
        <color theme="1"/>
        <rFont val="Arial Unicode MS"/>
      </rPr>
      <t>C</t>
    </r>
    <r>
      <rPr>
        <sz val="11"/>
        <color theme="1"/>
        <rFont val="Calibri"/>
        <family val="2"/>
        <scheme val="minor"/>
      </rPr>
      <t xml:space="preserve"> où chaque ligne est le produit Ai×BiA_i \times B_iAi​×Bi​. Exemple dans </t>
    </r>
    <r>
      <rPr>
        <sz val="10"/>
        <color theme="1"/>
        <rFont val="Arial Unicode MS"/>
      </rPr>
      <t>C2</t>
    </r>
    <r>
      <rPr>
        <sz val="11"/>
        <color theme="1"/>
        <rFont val="Calibri"/>
        <family val="2"/>
        <scheme val="minor"/>
      </rPr>
      <t xml:space="preserve"> :</t>
    </r>
  </si>
  <si>
    <t>2. Sommes partielles :</t>
  </si>
  <si>
    <r>
      <t xml:space="preserve">Ajoutez une cellule pour DDD (facteur de dilution), par exemple </t>
    </r>
    <r>
      <rPr>
        <sz val="10"/>
        <color theme="1"/>
        <rFont val="Arial Unicode MS"/>
      </rPr>
      <t>D1</t>
    </r>
    <r>
      <rPr>
        <sz val="11"/>
        <color theme="1"/>
        <rFont val="Calibri"/>
        <family val="2"/>
        <scheme val="minor"/>
      </rPr>
      <t>.</t>
    </r>
  </si>
  <si>
    <r>
      <t xml:space="preserve">Listez les degrés d'alcool (tit_iti​) dans une autre colonne, par exemple de </t>
    </r>
    <r>
      <rPr>
        <sz val="10"/>
        <color theme="1"/>
        <rFont val="Arial Unicode MS"/>
      </rPr>
      <t>B2:B10</t>
    </r>
    <r>
      <rPr>
        <sz val="11"/>
        <color theme="1"/>
        <rFont val="Calibri"/>
        <family val="2"/>
        <scheme val="minor"/>
      </rPr>
      <t>.</t>
    </r>
  </si>
  <si>
    <r>
      <t xml:space="preserve">Le </t>
    </r>
    <r>
      <rPr>
        <b/>
        <sz val="11"/>
        <color theme="1"/>
        <rFont val="Calibri"/>
        <family val="2"/>
        <scheme val="minor"/>
      </rPr>
      <t>TAV</t>
    </r>
    <r>
      <rPr>
        <sz val="11"/>
        <color theme="1"/>
        <rFont val="Calibri"/>
        <family val="2"/>
        <scheme val="minor"/>
      </rPr>
      <t xml:space="preserve"> du cocktail est </t>
    </r>
    <r>
      <rPr>
        <b/>
        <sz val="11"/>
        <color theme="1"/>
        <rFont val="Calibri"/>
        <family val="2"/>
        <scheme val="minor"/>
      </rPr>
      <t>13%</t>
    </r>
    <r>
      <rPr>
        <sz val="11"/>
        <color theme="1"/>
        <rFont val="Calibri"/>
        <family val="2"/>
        <scheme val="minor"/>
      </rPr>
      <t>.</t>
    </r>
  </si>
  <si>
    <r>
      <t xml:space="preserve">Listez les volumes (viv_ivi​) dans une colonne, par exemple de </t>
    </r>
    <r>
      <rPr>
        <sz val="10"/>
        <color theme="1"/>
        <rFont val="Arial Unicode MS"/>
      </rPr>
      <t>A2:A10</t>
    </r>
    <r>
      <rPr>
        <sz val="11"/>
        <color theme="1"/>
        <rFont val="Calibri"/>
        <family val="2"/>
        <scheme val="minor"/>
      </rPr>
      <t>.</t>
    </r>
  </si>
  <si>
    <t>Résultat final</t>
  </si>
  <si>
    <t>1. Colonnes nécessaires :</t>
  </si>
  <si>
    <t>Traduction en Excel :</t>
  </si>
  <si>
    <r>
      <t xml:space="preserve">En </t>
    </r>
    <r>
      <rPr>
        <b/>
        <sz val="11"/>
        <color theme="1"/>
        <rFont val="Calibri"/>
        <family val="2"/>
        <scheme val="minor"/>
      </rPr>
      <t>E5</t>
    </r>
    <r>
      <rPr>
        <sz val="11"/>
        <color theme="1"/>
        <rFont val="Calibri"/>
        <family val="2"/>
        <scheme val="minor"/>
      </rPr>
      <t xml:space="preserve">, calculez : </t>
    </r>
    <r>
      <rPr>
        <sz val="10"/>
        <color theme="1"/>
        <rFont val="Arial Unicode MS"/>
      </rPr>
      <t>=D5/B5</t>
    </r>
    <r>
      <rPr>
        <sz val="11"/>
        <color theme="1"/>
        <rFont val="Calibri"/>
        <family val="2"/>
        <scheme val="minor"/>
      </rPr>
      <t>.</t>
    </r>
  </si>
  <si>
    <r>
      <t xml:space="preserve">En </t>
    </r>
    <r>
      <rPr>
        <b/>
        <sz val="11"/>
        <color theme="1"/>
        <rFont val="Calibri"/>
        <family val="2"/>
        <scheme val="minor"/>
      </rPr>
      <t>E1</t>
    </r>
    <r>
      <rPr>
        <sz val="11"/>
        <color theme="1"/>
        <rFont val="Calibri"/>
        <family val="2"/>
        <scheme val="minor"/>
      </rPr>
      <t>, ajoutez "TAV (%)".</t>
    </r>
  </si>
  <si>
    <t>DDD : le facteur de dilution dû à l'ajout d'eau, de glaçons, ou autre (exprimé en proportion : 0.1 pour 10 % de dilution, etc.).</t>
  </si>
  <si>
    <r>
      <t>3. Calcul final</t>
    </r>
    <r>
      <rPr>
        <sz val="11"/>
        <color theme="1"/>
        <rFont val="Calibri"/>
        <family val="2"/>
        <scheme val="minor"/>
      </rPr>
      <t xml:space="preserve"> :</t>
    </r>
  </si>
  <si>
    <t>tit_iti​ : le degré d'alcool de chaque ingrédient (en pourcentage, par exemple 40 pour un alcool à 40 %).</t>
  </si>
  <si>
    <r>
      <t>D5</t>
    </r>
    <r>
      <rPr>
        <sz val="11"/>
        <color theme="1"/>
        <rFont val="Calibri"/>
        <family val="2"/>
        <scheme val="minor"/>
      </rPr>
      <t xml:space="preserve"> : </t>
    </r>
    <r>
      <rPr>
        <sz val="10"/>
        <color theme="1"/>
        <rFont val="Arial Unicode MS"/>
      </rPr>
      <t>=SOMME(D2:D4)</t>
    </r>
    <r>
      <rPr>
        <sz val="11"/>
        <color theme="1"/>
        <rFont val="Calibri"/>
        <family val="2"/>
        <scheme val="minor"/>
      </rPr>
      <t xml:space="preserve"> (somme des volumes pondérés)</t>
    </r>
  </si>
  <si>
    <t>viv_ivi​ : le volume de chaque ingrédient (en millilitres ou une autre unité homogène).</t>
  </si>
  <si>
    <r>
      <t>B5</t>
    </r>
    <r>
      <rPr>
        <sz val="11"/>
        <color theme="1"/>
        <rFont val="Calibri"/>
        <family val="2"/>
        <scheme val="minor"/>
      </rPr>
      <t xml:space="preserve"> : </t>
    </r>
    <r>
      <rPr>
        <sz val="10"/>
        <color theme="1"/>
        <rFont val="Arial Unicode MS"/>
      </rPr>
      <t>=SOMME(B2:B4)</t>
    </r>
    <r>
      <rPr>
        <sz val="11"/>
        <color theme="1"/>
        <rFont val="Calibri"/>
        <family val="2"/>
        <scheme val="minor"/>
      </rPr>
      <t xml:space="preserve"> (volume total)</t>
    </r>
  </si>
  <si>
    <r>
      <t>A5</t>
    </r>
    <r>
      <rPr>
        <sz val="11"/>
        <color theme="1"/>
        <rFont val="Calibri"/>
        <family val="2"/>
        <scheme val="minor"/>
      </rPr>
      <t xml:space="preserve"> : "Total"</t>
    </r>
  </si>
  <si>
    <t>Description des variables :</t>
  </si>
  <si>
    <r>
      <t>D4</t>
    </r>
    <r>
      <rPr>
        <sz val="11"/>
        <color theme="1"/>
        <rFont val="Calibri"/>
        <family val="2"/>
        <scheme val="minor"/>
      </rPr>
      <t xml:space="preserve"> : </t>
    </r>
    <r>
      <rPr>
        <sz val="10"/>
        <color theme="1"/>
        <rFont val="Arial Unicode MS"/>
      </rPr>
      <t>=B4*C4</t>
    </r>
  </si>
  <si>
    <r>
      <t>C4</t>
    </r>
    <r>
      <rPr>
        <sz val="11"/>
        <color theme="1"/>
        <rFont val="Calibri"/>
        <family val="2"/>
        <scheme val="minor"/>
      </rPr>
      <t xml:space="preserve"> : </t>
    </r>
    <r>
      <rPr>
        <sz val="10"/>
        <color theme="1"/>
        <rFont val="Arial Unicode MS"/>
      </rPr>
      <t>0</t>
    </r>
  </si>
  <si>
    <t>T=∑i=1Nvi⋅ti(1+D)⋅∑i=1NviT = \frac{\sum_{i=1}^N v_i \cdot t_i}{(1 + D) \cdot \sum_{i=1}^N v_i}T=(1+D)⋅∑i=1N​vi​∑i=1N​vi​⋅ti​​</t>
  </si>
  <si>
    <r>
      <t>B4</t>
    </r>
    <r>
      <rPr>
        <sz val="11"/>
        <color theme="1"/>
        <rFont val="Calibri"/>
        <family val="2"/>
        <scheme val="minor"/>
      </rPr>
      <t xml:space="preserve"> : </t>
    </r>
    <r>
      <rPr>
        <sz val="10"/>
        <color theme="1"/>
        <rFont val="Arial Unicode MS"/>
      </rPr>
      <t>50</t>
    </r>
  </si>
  <si>
    <r>
      <t>A4</t>
    </r>
    <r>
      <rPr>
        <sz val="11"/>
        <color theme="1"/>
        <rFont val="Calibri"/>
        <family val="2"/>
        <scheme val="minor"/>
      </rPr>
      <t xml:space="preserve"> : "Eau gazeuse"</t>
    </r>
  </si>
  <si>
    <t>Formule mathématique donnée :</t>
  </si>
  <si>
    <r>
      <t>D3</t>
    </r>
    <r>
      <rPr>
        <sz val="11"/>
        <color theme="1"/>
        <rFont val="Calibri"/>
        <family val="2"/>
        <scheme val="minor"/>
      </rPr>
      <t xml:space="preserve"> : </t>
    </r>
    <r>
      <rPr>
        <sz val="10"/>
        <color theme="1"/>
        <rFont val="Arial Unicode MS"/>
      </rPr>
      <t>=B3*C3</t>
    </r>
  </si>
  <si>
    <r>
      <t>C3</t>
    </r>
    <r>
      <rPr>
        <sz val="11"/>
        <color theme="1"/>
        <rFont val="Calibri"/>
        <family val="2"/>
        <scheme val="minor"/>
      </rPr>
      <t xml:space="preserve"> : </t>
    </r>
    <r>
      <rPr>
        <sz val="10"/>
        <color theme="1"/>
        <rFont val="Arial Unicode MS"/>
      </rPr>
      <t>25</t>
    </r>
  </si>
  <si>
    <t>Pour traduire la formule donnée dans une formule Excel adaptée pour calculer le degré d'alcool d'un cocktail, voici les étapes nécessaires :</t>
  </si>
  <si>
    <r>
      <t>B3</t>
    </r>
    <r>
      <rPr>
        <sz val="11"/>
        <color theme="1"/>
        <rFont val="Calibri"/>
        <family val="2"/>
        <scheme val="minor"/>
      </rPr>
      <t xml:space="preserve"> : </t>
    </r>
    <r>
      <rPr>
        <sz val="10"/>
        <color theme="1"/>
        <rFont val="Arial Unicode MS"/>
      </rPr>
      <t>50</t>
    </r>
  </si>
  <si>
    <r>
      <t>A3</t>
    </r>
    <r>
      <rPr>
        <sz val="11"/>
        <color theme="1"/>
        <rFont val="Calibri"/>
        <family val="2"/>
        <scheme val="minor"/>
      </rPr>
      <t xml:space="preserve"> : "Bitter"</t>
    </r>
  </si>
  <si>
    <t>- Whiskey Old Fashioned avec Jameson Black Barrel 39% ABV</t>
  </si>
  <si>
    <r>
      <t>D2</t>
    </r>
    <r>
      <rPr>
        <sz val="11"/>
        <color theme="1"/>
        <rFont val="Calibri"/>
        <family val="2"/>
        <scheme val="minor"/>
      </rPr>
      <t xml:space="preserve"> : </t>
    </r>
    <r>
      <rPr>
        <sz val="10"/>
        <color theme="1"/>
        <rFont val="Arial Unicode MS"/>
      </rPr>
      <t>=B2*C2</t>
    </r>
  </si>
  <si>
    <t>- Margarita avec Olmeca Altos Plata 30% ABV</t>
  </si>
  <si>
    <r>
      <t>C2</t>
    </r>
    <r>
      <rPr>
        <sz val="11"/>
        <color theme="1"/>
        <rFont val="Calibri"/>
        <family val="2"/>
        <scheme val="minor"/>
      </rPr>
      <t xml:space="preserve"> : </t>
    </r>
    <r>
      <rPr>
        <sz val="10"/>
        <color theme="1"/>
        <rFont val="Arial Unicode MS"/>
      </rPr>
      <t>15.5</t>
    </r>
  </si>
  <si>
    <t>- Dry Martini avec Beefeater Gin, 23.7% ABV</t>
  </si>
  <si>
    <r>
      <t>B2</t>
    </r>
    <r>
      <rPr>
        <sz val="11"/>
        <color theme="1"/>
        <rFont val="Calibri"/>
        <family val="2"/>
        <scheme val="minor"/>
      </rPr>
      <t xml:space="preserve"> : </t>
    </r>
    <r>
      <rPr>
        <sz val="10"/>
        <color theme="1"/>
        <rFont val="Arial Unicode MS"/>
      </rPr>
      <t>20</t>
    </r>
  </si>
  <si>
    <t>- Negroni au Sloe Gin Monkey 47, 23% ABV</t>
  </si>
  <si>
    <r>
      <t>A2</t>
    </r>
    <r>
      <rPr>
        <sz val="11"/>
        <color theme="1"/>
        <rFont val="Calibri"/>
        <family val="2"/>
        <scheme val="minor"/>
      </rPr>
      <t xml:space="preserve"> : "Vermouth"</t>
    </r>
  </si>
  <si>
    <t>- Mojito, avec Havana Club 3 ans (complété par 50ml d'eau gazeuse), 16% ABV</t>
  </si>
  <si>
    <t>2. Remplissez comme suit :</t>
  </si>
  <si>
    <t>- Gin &amp; Tonic 15,4% ABV</t>
  </si>
  <si>
    <r>
      <t>D1</t>
    </r>
    <r>
      <rPr>
        <sz val="11"/>
        <color theme="1"/>
        <rFont val="Calibri"/>
        <family val="2"/>
        <scheme val="minor"/>
      </rPr>
      <t xml:space="preserve"> : "Volume × TAV"</t>
    </r>
  </si>
  <si>
    <t>- Bloody Mary avec vodka Absolut, 8,25 % d'alcool par litre (ABV)</t>
  </si>
  <si>
    <r>
      <t>C1</t>
    </r>
    <r>
      <rPr>
        <sz val="11"/>
        <color theme="1"/>
        <rFont val="Calibri"/>
        <family val="2"/>
        <scheme val="minor"/>
      </rPr>
      <t xml:space="preserve"> : "TAV (%)"</t>
    </r>
  </si>
  <si>
    <r>
      <t>B1</t>
    </r>
    <r>
      <rPr>
        <sz val="11"/>
        <color theme="1"/>
        <rFont val="Calibri"/>
        <family val="2"/>
        <scheme val="minor"/>
      </rPr>
      <t xml:space="preserve"> : "Volume (ml)"</t>
    </r>
  </si>
  <si>
    <t>Vous serez peut-être surpris par le taux d'alcool de ces recettes de cocktails populaires  élaborées par Clube do Barman.</t>
  </si>
  <si>
    <r>
      <t>A1</t>
    </r>
    <r>
      <rPr>
        <sz val="11"/>
        <color theme="1"/>
        <rFont val="Calibri"/>
        <family val="2"/>
        <scheme val="minor"/>
      </rPr>
      <t xml:space="preserve"> : "Ingrédient"</t>
    </r>
  </si>
  <si>
    <r>
      <t>1. Colonnes et cellules</t>
    </r>
    <r>
      <rPr>
        <sz val="11"/>
        <color theme="1"/>
        <rFont val="Calibri"/>
        <family val="2"/>
        <scheme val="minor"/>
      </rPr>
      <t xml:space="preserve"> :</t>
    </r>
  </si>
  <si>
    <t>Les TAV des cocktails les plus populaires:</t>
  </si>
  <si>
    <t>Comment le faire dans Excel</t>
  </si>
  <si>
    <t>Autre ressource utile, certains pays comme le Royaume-Uni ont élaboré des directives sur la consommation d'alcool à faible risque. Ces directives sont souvent accessibles au public et valent la peine d'être consultées.</t>
  </si>
  <si>
    <t>Ok ok, puisque vous avez demandé et que vous comprenez maintenant le processus, il existe plusieurs calculateurs en ligne gratuits, comme celui-ci, qui fournissent un guide approximatif de la force de votre boisson. (Note de l'éditeur : nous n'approuvons ni ne garantissons explicitement l'exactitude des outils en ligne cités).</t>
  </si>
  <si>
    <t>= 13%</t>
  </si>
  <si>
    <t>TAV</t>
  </si>
  <si>
    <t>310+1250+0</t>
  </si>
  <si>
    <t>Je suis nul en maths. N'y a-t-il pas un autre moyen de calculer le taux d'alcool ? </t>
  </si>
  <si>
    <t>TAV=(20×15.5)+(50×25)+(50×0)</t>
  </si>
  <si>
    <t xml:space="preserve"> le taux d'alcool sera différent de celui d'un highball de 350 ml (cet article l'explique).</t>
  </si>
  <si>
    <t>La taille du verre a également son importance - si vous complétez votre cocktail avec du soda dans un verre highball de 240 ml,</t>
  </si>
  <si>
    <r>
      <t>5. Calcul du TAV pondéré</t>
    </r>
    <r>
      <rPr>
        <sz val="11"/>
        <color theme="1"/>
        <rFont val="Calibri"/>
        <family val="2"/>
        <scheme val="minor"/>
      </rPr>
      <t xml:space="preserve"> :</t>
    </r>
  </si>
  <si>
    <t xml:space="preserve">En fait, oui. La dilution par la glace est à prendre en compte et varie en fonction de l'intensité avec laquelle vous secouez ou remuez. </t>
  </si>
  <si>
    <t>TAV = 0%</t>
  </si>
  <si>
    <t>Y a-t-il autre chose à prendre en compte ?</t>
  </si>
  <si>
    <t>20ml+50ml+50ml=120ml</t>
  </si>
  <si>
    <t>Volume = 50 ml</t>
  </si>
  <si>
    <r>
      <t>4. Volume total</t>
    </r>
    <r>
      <rPr>
        <sz val="11"/>
        <color theme="1"/>
        <rFont val="Calibri"/>
        <family val="2"/>
        <scheme val="minor"/>
      </rPr>
      <t xml:space="preserve"> :</t>
    </r>
  </si>
  <si>
    <r>
      <t>3. Eau gazeuse</t>
    </r>
    <r>
      <rPr>
        <sz val="11"/>
        <color theme="1"/>
        <rFont val="Calibri"/>
        <family val="2"/>
        <scheme val="minor"/>
      </rPr>
      <t xml:space="preserve"> :</t>
    </r>
  </si>
  <si>
    <t>Considérez que chaque trait mesure 1ml et qu'un splash plus important peut représenter 5ml.</t>
  </si>
  <si>
    <t>TAV = 25%</t>
  </si>
  <si>
    <t>TAV = 15.5%</t>
  </si>
  <si>
    <t>J'ajoute souvent un peu de ceci et de cela à mes boissons - pas des mesures complètes.</t>
  </si>
  <si>
    <t>Volume = 20 ml</t>
  </si>
  <si>
    <r>
      <t>2. Bitter</t>
    </r>
    <r>
      <rPr>
        <sz val="11"/>
        <color theme="1"/>
        <rFont val="Calibri"/>
        <family val="2"/>
        <scheme val="minor"/>
      </rPr>
      <t xml:space="preserve"> :</t>
    </r>
  </si>
  <si>
    <r>
      <t>1. Vermouth rouge</t>
    </r>
    <r>
      <rPr>
        <sz val="11"/>
        <color theme="1"/>
        <rFont val="Calibri"/>
        <family val="2"/>
        <scheme val="minor"/>
      </rPr>
      <t xml:space="preserve"> :</t>
    </r>
  </si>
  <si>
    <t>soit le pourcentage d'alcool contenu dans ce martini sec. Vous pouvez arrondir cette quantité à une seule décimale : 23,7% ABV.</t>
  </si>
  <si>
    <t xml:space="preserve">Il suffit de diviser la quantité totale d'alcool (30,9 g) par le volume total d'alcool (130 g), puis de multiplier le résultat par 100 : 30,9 ÷ 130 × 100 = 23,77 g, </t>
  </si>
  <si>
    <t>Données pour votre cocktail :</t>
  </si>
  <si>
    <t>OK. Donc 30.9gr est la quantité totale d'alcool. Comment calculer le pourcentage ?</t>
  </si>
  <si>
    <t>Le volume d'alcool est de 28.2gr (gin), plus 2.7gr (vermouth) + 0 (eau) = 30.9ml.</t>
  </si>
  <si>
    <t xml:space="preserve"> Disons que, lorsque nous avons filtré ce martini, le volume total est de 130ml - 60ml de gin + 15ml de vermouth + 55ml de glace fondue (avec 0% ABV). </t>
  </si>
  <si>
    <t>Exact, à cause du mélange et de la préparation, qui fait fondre une partie de la glace.</t>
  </si>
  <si>
    <t>Formule pour le TAV</t>
  </si>
  <si>
    <t>voici la formule générale :</t>
  </si>
  <si>
    <t>Mais les martinis sont généralement plus grands que 75ml... ?</t>
  </si>
  <si>
    <r>
      <t xml:space="preserve">Pour calculer le </t>
    </r>
    <r>
      <rPr>
        <b/>
        <sz val="11"/>
        <color theme="1"/>
        <rFont val="Calibri"/>
        <family val="2"/>
        <scheme val="minor"/>
      </rPr>
      <t>Titre Alcoométrique Volumique (TAV)</t>
    </r>
    <r>
      <rPr>
        <sz val="11"/>
        <color theme="1"/>
        <rFont val="Calibri"/>
        <family val="2"/>
        <scheme val="minor"/>
      </rPr>
      <t xml:space="preserve"> d'un mélange</t>
    </r>
  </si>
  <si>
    <t>Maintenant nous ajoutons les ingrédients - 60ml de gin (28.2gr d'alcool) plus 15ml de vermouth (2.7gr d'alcool) font 75ml de cocktail avec 30.9gr d'alcool.</t>
  </si>
  <si>
    <t>Hum, donc... 28.2ml ! Et 15ml de vermouth avec 18% d'alcool c'est 2.7ml.</t>
  </si>
  <si>
    <t>Divisez la quantité de la boisson par 100, puis multipliez-la par le pourcentage d'alcool.</t>
  </si>
  <si>
    <t xml:space="preserve">Commencez par le Beefeater. Si 60 ml représentent 100% du gin de la recette, combien de millilitres correspondent à 47% du gin ? </t>
  </si>
  <si>
    <t>Ainsi, pour le Beefeater London Dry Gin, la teneur en alcool est de 47% ; et ce vermouth sec est de 18%...</t>
  </si>
  <si>
    <t>Vous pouvez trouver la quantité d'alcool contenue dans chaque boisson sur l'étiquette. Cette valeur est généralement représentée sous forme de pourcentage ou de TAV.</t>
  </si>
  <si>
    <t>Facile jusqu'ici - les 60ml de Beefeater London Dry Gin et 15ml de vermouth sec.</t>
  </si>
  <si>
    <t>garni d'une olive. D'abord, nous identifions les ingrédients alcoolisés...</t>
  </si>
  <si>
    <t xml:space="preserve">Donc, 60 ml de Beefeater London Dry Gin et 15ml de vermouth sec, mélangés avec de la glace jusqu'à ce qu'ils soient refroidis, puis filtrés dans un verre à cocktail froid, </t>
  </si>
  <si>
    <t>On va commencer doucement : un martini sec. Sachez que c'est une boisson forte, mais comme elle ne contient que deux alcools, c'est un exemple simple à suivre.</t>
  </si>
  <si>
    <t>Cela va être difficile...</t>
  </si>
  <si>
    <t>Parce que les cocktails à faible teneur en alcool (4-7% TAV) sont de plus en plus populaires. Parce que c'est un outil utile dans la panoplie de tout barman responsable.</t>
  </si>
  <si>
    <t xml:space="preserve">Parce que les gens sont plus conscients de ce qu'ils boivent et de la manière dont ils le font, et que cela les aide à faire un choix éclairé. </t>
  </si>
  <si>
    <t>Pourquoi ai-je besoin de savoir comment faire ça, de toute façon ?</t>
  </si>
  <si>
    <t>Non. Ce n'est pas correct, sur aucun des points.</t>
  </si>
  <si>
    <t>Ou de le multiplier par trois... Une valeur approximative est suffisante, non ?</t>
  </si>
  <si>
    <t xml:space="preserve">Oh, je le sais. Il suffit d'additionner le liquide et de le diviser par le TAV (taux alcoométrique volumique) moyen d'un spiritueux. </t>
  </si>
  <si>
    <t xml:space="preserve"> Savoir comment mesurer la teneur en alcool d'une boisson que vous préparez peut élargir les options de vos clients et les aider à faire leur choix.</t>
  </si>
  <si>
    <t>Si une bière ou une boisson pré-mixée sont un choix facile pour contrôler sa consommation d'alcool, il n'y a aucune raison pour que les cocktails et les long drinks ne fassent pas partie du mix.</t>
  </si>
  <si>
    <t xml:space="preserve">Les ventes de boissons sans alcool ou à faible teneur en alcool augmentent dans un contexte où les jeunes ont tendance à boire de manière plus consciente. </t>
  </si>
  <si>
    <t>comment procéder.</t>
  </si>
  <si>
    <t>à faire leur choix. Mais il faut le mesurer avec précision. Voici</t>
  </si>
  <si>
    <t>vous préparez peut élargir les options de vos clients et les aider</t>
  </si>
  <si>
    <t>Savoir comment mesurer la teneur en alcool des cocktails que</t>
  </si>
  <si>
    <t>par le taux d'alcool moyen des spiritueux, non ? Eh bien, non.</t>
  </si>
  <si>
    <t>divisé par le Volume total du mélange</t>
  </si>
  <si>
    <t>Il suffit d'additionner la quantité de spiritueux et de la diviser</t>
  </si>
  <si>
    <t>TAV=((Volume produit 1 * Degré d'alcool produit 1) + (Volume produit 2 * Degré d'alcool produit 2))</t>
  </si>
  <si>
    <t>Total</t>
  </si>
  <si>
    <t>https://www.join-sip.com/fr-fr/articles/comment-calculer-le-taux-dalcool-dun-cocktail</t>
  </si>
  <si>
    <t>Eau</t>
  </si>
  <si>
    <t>bitter</t>
  </si>
  <si>
    <t>https://www.hotellerie-restauration.ac-versailles.fr/IMG/pdf/ccc._mars_2017._apeb.pdf</t>
  </si>
  <si>
    <t>vermouth</t>
  </si>
  <si>
    <t>TAV (Titre Alcoométrique Volumique)</t>
  </si>
  <si>
    <r>
      <t>v</t>
    </r>
    <r>
      <rPr>
        <b/>
        <vertAlign val="subscript"/>
        <sz val="11"/>
        <color theme="1"/>
        <rFont val="Calibri"/>
        <family val="2"/>
        <scheme val="minor"/>
      </rPr>
      <t>i</t>
    </r>
    <r>
      <rPr>
        <b/>
        <sz val="11"/>
        <color theme="1"/>
        <rFont val="Calibri"/>
        <family val="2"/>
        <scheme val="minor"/>
      </rPr>
      <t>.t</t>
    </r>
    <r>
      <rPr>
        <b/>
        <vertAlign val="subscript"/>
        <sz val="11"/>
        <color theme="1"/>
        <rFont val="Calibri"/>
        <family val="2"/>
        <scheme val="minor"/>
      </rPr>
      <t>i</t>
    </r>
  </si>
  <si>
    <r>
      <t>Degré d'alcool (t</t>
    </r>
    <r>
      <rPr>
        <b/>
        <vertAlign val="subscript"/>
        <sz val="11"/>
        <color theme="1"/>
        <rFont val="Calibri"/>
        <family val="2"/>
        <scheme val="minor"/>
      </rPr>
      <t>i</t>
    </r>
    <r>
      <rPr>
        <b/>
        <sz val="11"/>
        <color theme="1"/>
        <rFont val="Calibri"/>
        <family val="2"/>
        <scheme val="minor"/>
      </rPr>
      <t>)</t>
    </r>
    <r>
      <rPr>
        <sz val="11"/>
        <color theme="1"/>
        <rFont val="Calibri"/>
        <family val="2"/>
        <scheme val="minor"/>
      </rPr>
      <t xml:space="preserve"> (%)</t>
    </r>
  </si>
  <si>
    <t xml:space="preserve">"Volume (vᵢ) (mL)" </t>
  </si>
  <si>
    <t>ZESTE : partie extérieure de l’écorce d’un agrume contenant des essences.</t>
  </si>
  <si>
    <t>Z</t>
  </si>
  <si>
    <t>TRAIT : (dash) terme de mesure représentant environ 3 à 5 gouttes.</t>
  </si>
  <si>
    <t>TIMBALE : (tin) correspondant à la partie inox ou en verre d’un shaker Boston.</t>
  </si>
  <si>
    <t>T</t>
  </si>
  <si>
    <t>de remuer certains cocktails tropicaux réalisés sur glace pilée.</t>
  </si>
  <si>
    <t>SWIZZLE STICK : bâtonnet, connu aux Antilles sous le nom de “bois lélé”, qui permet</t>
  </si>
  <si>
    <t>Verser un trait de grenadine (sans Mélanger)</t>
  </si>
  <si>
    <t>Verser les ingrédients, puis mélanger</t>
  </si>
  <si>
    <t>SIROP DE SUCRE : composé d’un volume d’eau et d’un volume de sucre semoule.</t>
  </si>
  <si>
    <t>Verser les ingrédients dans le verre à mélange</t>
  </si>
  <si>
    <t>Verser les ingrédients dans la petite timbale du shaker à l’exception du whisky tourbé</t>
  </si>
  <si>
    <t>SQUEEZE BOTTLE : flacon souple permettant une verse simple des purées et des jus.</t>
  </si>
  <si>
    <t>Verser les ingrédients dans la petite timbale du shaker à l’exception du champagne</t>
  </si>
  <si>
    <t>Verser les ingrédients dans la petite timbale du shaker</t>
  </si>
  <si>
    <t>SPIRITUEUX : boissons fortement alcoolisées.</t>
  </si>
  <si>
    <t>Verser les ingrédients dans la petite timbale du</t>
  </si>
  <si>
    <t>Verser les ingrédients dans l’ordre de la recette.</t>
  </si>
  <si>
    <t>SPARKLING : cocktail long drink complété d’une boisson effervescente.</t>
  </si>
  <si>
    <t>Verser les ingrédients à l’exception du sirop de grenadine</t>
  </si>
  <si>
    <t>Verser les ingrédients à l’exception du rhum agricole ambré</t>
  </si>
  <si>
    <t>SHOOTER : boisson d’une contenance de 30 à 60 ml servie dans un verre shot.</t>
  </si>
  <si>
    <t>Verser les ingrédients à l’exception du black rum</t>
  </si>
  <si>
    <t>Verser les ingrédients à l’exception de la crème de mûre</t>
  </si>
  <si>
    <t>intégrée.</t>
  </si>
  <si>
    <t>Verser les ingrédients</t>
  </si>
  <si>
    <t>SHAKER TROIS PIÈCES : (cobbler shaker) shaker qui se différencie par sa passoire</t>
  </si>
  <si>
    <t>Verser le whisky tourbé (sans Mélanger)</t>
  </si>
  <si>
    <t>Verser le ron et l’eau gazeuse fraîche</t>
  </si>
  <si>
    <t>parfaitement.</t>
  </si>
  <si>
    <t>Verser le jus de citron vert</t>
  </si>
  <si>
    <t>SHAKER CONTINENTAL : (parisian shaker) shaker de deux timbales qui s’emboitent</t>
  </si>
  <si>
    <t>Verser la mesure de cachaça</t>
  </si>
  <si>
    <t>Verser la crème de mûre (sans Mélanger)</t>
  </si>
  <si>
    <t>décalé.</t>
  </si>
  <si>
    <t>Verser l’eau de vie</t>
  </si>
  <si>
    <t>SHAKER BOSTON : (double tin) shaker de deux timbales qui s’emboitent avec un axe</t>
  </si>
  <si>
    <t>Verser dans la petite timbale tous les ingrédients dans l’ordre de la recette</t>
  </si>
  <si>
    <t>S</t>
  </si>
  <si>
    <t>Verser 20 ml d’eau de vie brune</t>
  </si>
  <si>
    <t>V</t>
  </si>
  <si>
    <t>seconde fois sans glace, avec un émulsifiant (exemple : blanc d’œuf, aquafaba, etc.)</t>
  </si>
  <si>
    <t>Tout complément sera ensuite remué</t>
  </si>
  <si>
    <t>REVERSE DRY SHAKE : technique de réalisation au shaker qui signifie frapper une</t>
  </si>
  <si>
    <t>Si nécessaire, rafraîchir le complément dans la grande timbale du shaker avant de compléter le verre.</t>
  </si>
  <si>
    <t>RAINBOW : terme anglo-saxon désignant un arc-en-ciel (cocktail à étage).</t>
  </si>
  <si>
    <t>shaker avant de compléter le verre.</t>
  </si>
  <si>
    <t>R</t>
  </si>
  <si>
    <t>shaker à l’exception de l’eau gazeuse</t>
  </si>
  <si>
    <t>S’assurer de la mise en place (produits, matériels).</t>
  </si>
  <si>
    <t>PRÉ-BATCH : terme anglo-saxon désignant la base d’un cocktail préparée à l’avance.</t>
  </si>
  <si>
    <t>Retirer les glaçons des verres de service</t>
  </si>
  <si>
    <t>POURER : terme anglo-saxon désignant un bec verseur.</t>
  </si>
  <si>
    <t>Retirer la glace du verre et égoutter le verre à mélange</t>
  </si>
  <si>
    <t>Retirer la glace du verre et égoutter la grande timbale du shaker</t>
  </si>
  <si>
    <t>jus frais d’agrumes (citrons, oranges ou pamplemousses).</t>
  </si>
  <si>
    <t>Retirer la glace du verre</t>
  </si>
  <si>
    <t>PRESSE-AGRUMES : (juicer) électrique ou (squeezer) manuel, il permet d’obtenir des</t>
  </si>
  <si>
    <t>Retirer la glace de la timbale</t>
  </si>
  <si>
    <t>Retirer la glace</t>
  </si>
  <si>
    <t>PASSOIRE : (strainer) ustensile de bar utilisé pour filtrer.</t>
  </si>
  <si>
    <t>retirer</t>
  </si>
  <si>
    <t>Remuer et sentir les jus (s’il y en a).</t>
  </si>
  <si>
    <t>PASSER : action d’utiliser la passoire pour éliminer des excédents (glace, pépins, etc.).</t>
  </si>
  <si>
    <t>Remuer et décorer ou garnir si besoin</t>
  </si>
  <si>
    <t>P</t>
  </si>
  <si>
    <t>Remuer (selon la recette)</t>
  </si>
  <si>
    <t>remuer</t>
  </si>
  <si>
    <t>faible titre alcoométrique volumique (consommation responsable).</t>
  </si>
  <si>
    <t>Remplir les verres de glace et la grande timbale du shaker</t>
  </si>
  <si>
    <t>alcohol by volume » (faible degré d’alcool). Terme utilisé pour désigner les cocktails à</t>
  </si>
  <si>
    <t>Remplir les verres de glace</t>
  </si>
  <si>
    <t>NO LOW : contraction des expressions anglaises : « no alcohol » (sans alcool) et « low</t>
  </si>
  <si>
    <t>Remplir le verre de glace</t>
  </si>
  <si>
    <t>N</t>
  </si>
  <si>
    <t>Remplir à moitié de glace le verre</t>
  </si>
  <si>
    <t>remplir</t>
  </si>
  <si>
    <t>alcool afin de conserver les sucres naturels.</t>
  </si>
  <si>
    <t>Rajouter un stick et/ou une paille si nécessaire</t>
  </si>
  <si>
    <t>MUTER : action d’empêcher ou de stopper la fermentation alcoolique par l’ajout d’un</t>
  </si>
  <si>
    <t>Rajouter de la glace si besoin</t>
  </si>
  <si>
    <t>rajouter</t>
  </si>
  <si>
    <t>MOCKTAIL : cocktail sans alcool issu de l’anglais “mock” signifiant imiter.</t>
  </si>
  <si>
    <t>Rafraîchir le verre et le verre à mélange avec la cuillère de bar</t>
  </si>
  <si>
    <t>Rafraîchir la timbale avec la cuillère de bar</t>
  </si>
  <si>
    <t>MESURE : terme désignant un volume de 40 ml (standard français).</t>
  </si>
  <si>
    <t>Rafraîchir à l’aide de la cuillère à mélange (facultatif)</t>
  </si>
  <si>
    <t>rafraichir</t>
  </si>
  <si>
    <t>MÉLANGER : (stir) remuer une boisson à l’aide de la cuillère de bar.</t>
  </si>
  <si>
    <t>Piler légèrement les feuilles de menthe et le sucre poudre</t>
  </si>
  <si>
    <t>MACÉRATION : procédé d’extraction d’arômes dans un liquide, à froid.</t>
  </si>
  <si>
    <t>Piler le morceau de sucre brun imbibé d’aromatic bitters</t>
  </si>
  <si>
    <t>M</t>
  </si>
  <si>
    <t>Piler le demi citron vert coupé en morceaux et le sucre en poudre</t>
  </si>
  <si>
    <t>Piler la menthe et le sucre en poudre</t>
  </si>
  <si>
    <t>JIGGER : terme anglo-saxon signifiant un doseur.</t>
  </si>
  <si>
    <t>Passer dans le verre</t>
  </si>
  <si>
    <t>J</t>
  </si>
  <si>
    <t>Mirer les verres</t>
  </si>
  <si>
    <t>INFUSION : procédé d’extraction d’arômes dans un liquide, à chaud.</t>
  </si>
  <si>
    <t>Mirer et remplir le verre Rocks de glace pilée</t>
  </si>
  <si>
    <t>I</t>
  </si>
  <si>
    <t>Mirer et remplir le verre Nick &amp; Nora et le verre à mélange de glace</t>
  </si>
  <si>
    <t>Mirer et remplir le verre Martini et le verre à mélange de glace</t>
  </si>
  <si>
    <t>HOT DRINK : cocktail servi chaud (exemple : Irish Coffee, Grog).</t>
  </si>
  <si>
    <t>Mirer et remplir le verre Highball de glace pilée</t>
  </si>
  <si>
    <t>Mirer et remplir le verre de glace</t>
  </si>
  <si>
    <t>HIGHBALL : long drink, composé d’eau-de-vie et allongé avec un soda.</t>
  </si>
  <si>
    <t>Mirer et remplir le verre Coupe de glace</t>
  </si>
  <si>
    <t>H</t>
  </si>
  <si>
    <t>Mirer et remplir le verre à Vin de glace</t>
  </si>
  <si>
    <t>Mirer et remplir la timbale Mule de glace</t>
  </si>
  <si>
    <t>GIVRER : (rim) créer une décoration sur les parois d’un verre (exemple : Margarita).</t>
  </si>
  <si>
    <t>Mirer et remplir la timbale Julep de glace pilée</t>
  </si>
  <si>
    <t>Mirer et remplir la Flûte de glace</t>
  </si>
  <si>
    <t>GARNIR : action d’ajouter un élément de décor dans une boisson.</t>
  </si>
  <si>
    <t>Mirer et givrer le verre Highball au sel fin</t>
  </si>
  <si>
    <t>G</t>
  </si>
  <si>
    <t>Mirer et givrer le verre Coupe au sel fin</t>
  </si>
  <si>
    <t>mirer</t>
  </si>
  <si>
    <t>granité (exemple : Frozen Daiquiri).</t>
  </si>
  <si>
    <t>Mélanger puis passer dans le verre rafraîchi</t>
  </si>
  <si>
    <t>FROZEN : cocktail réalisé au blender avec de la glace pilée pour obtenir un aspect</t>
  </si>
  <si>
    <t>Mélanger pour diluer le sucre</t>
  </si>
  <si>
    <t>Mélanger et compléter de glace pilée</t>
  </si>
  <si>
    <t>FRAPPER : action de shaker.</t>
  </si>
  <si>
    <t>Mélanger à l’aide de la cuillère à mélange (7 à 10 secondes)</t>
  </si>
  <si>
    <t>Mélanger à l’aide d’un swizzle stick (ou de la cuillère de bar)</t>
  </si>
  <si>
    <t>FLOAT : verser un filet de liquide au dessus d’un cocktail sans le mélanger.</t>
  </si>
  <si>
    <t>Mélanger</t>
  </si>
  <si>
    <t>mélanger</t>
  </si>
  <si>
    <t>et saupoudré de noix de muscade râpée.</t>
  </si>
  <si>
    <t>FLIP : short drink, composé d’un jaune d’œuf, d’une base de vin et/ou d’un spiritueux,</t>
  </si>
  <si>
    <t>Lors de la verse dans les verres de service, il faut éviter les « escaliers » et servir en 2 ou 3 passages maximum.</t>
  </si>
  <si>
    <t>Le mirage des verres est obligatoire même si vous êtes sûrs de votre matériel.</t>
  </si>
  <si>
    <t>sous l’action des levures avec un dégagement de gaz carbonique (CO2).</t>
  </si>
  <si>
    <t>FERMENTATION ALCOOLIQUE : procédé qui consiste à transformer le sucre en alcool</t>
  </si>
  <si>
    <t>Garnir de trois grains de café déposés sur la mousse</t>
  </si>
  <si>
    <t>Garnir d’une tranche de citron vert et d’une tête de menthe fraîche</t>
  </si>
  <si>
    <t>FAT WASHING : technique qui consiste à aromatiser un alcool à partir d’un corps gras.</t>
  </si>
  <si>
    <t>Garnir d’une tranche de citron vert</t>
  </si>
  <si>
    <t>F</t>
  </si>
  <si>
    <t>Garnir d’une tranche de citron</t>
  </si>
  <si>
    <t>EAU-DE-VIE : boisson alcoolique obtenue par distillation de produits fermentés.</t>
  </si>
  <si>
    <t>Garnir d’une tête de menthe fraîche et Ajouter une paille courte</t>
  </si>
  <si>
    <t>Garnir d’une tête de basilic frais</t>
  </si>
  <si>
    <t>EXPRIMER : libérer les essences d’un zeste.</t>
  </si>
  <si>
    <t>Garnir d’une olive verte ou d’un zeste de citron exprimé</t>
  </si>
  <si>
    <t>E</t>
  </si>
  <si>
    <t>Garnir d’une lamelle de gingembre</t>
  </si>
  <si>
    <t>Garnir d’une demi tranche de pamplemousse</t>
  </si>
  <si>
    <t>Partie 9 - Lexique professionnel</t>
  </si>
  <si>
    <t>Garnir d’une demitranche de citron vert et d’une tête de menthe fraîche</t>
  </si>
  <si>
    <t>sans glace, avec un émulsifiant (exemple : blanc d’œuf, aquafaba, etc.).</t>
  </si>
  <si>
    <t>Garnir d’une demitranche de citron et de deux mûres</t>
  </si>
  <si>
    <t>DRY SHAKE : technique de réalisation au shaker qui signifie frapper une première fois</t>
  </si>
  <si>
    <t>Garnir d’une demitranche de citron et d’une branche de céleri (* facultatif)</t>
  </si>
  <si>
    <t>Garnir d’une demi tranche d’orange et d’une cerise à l’eau de vie</t>
  </si>
  <si>
    <t>plus de la passoire à cocktail.</t>
  </si>
  <si>
    <t>Garnir d’une demi tranche d’orange</t>
  </si>
  <si>
    <t>DOUBLE FILTRATION : (double strain) filtrer le cocktail à l’aide d’une passoire fine en</t>
  </si>
  <si>
    <t>Garnir d’une décoration adaptée à la recette</t>
  </si>
  <si>
    <t>Garnir d’une cerise à l’eau de vie</t>
  </si>
  <si>
    <t>liquide concentré en arôme, nommé distillat.</t>
  </si>
  <si>
    <t>Garnir d’un zeste de citron vert exprimé</t>
  </si>
  <si>
    <t>Le liquide est chauffé, les vapeurs s’en dégagent puis sont refroidies pour redevenir un</t>
  </si>
  <si>
    <t>Garnir d’un zeste de citron exprimé</t>
  </si>
  <si>
    <t>DISTILLATION : procédé de séparation et de concentration d’éléments aromatiques.</t>
  </si>
  <si>
    <t>Garnir d’un zeste d’orange exprimé et décorer d’une tête de menthe fraîche</t>
  </si>
  <si>
    <t>Garnir d’un quartier de citron vert</t>
  </si>
  <si>
    <t>racines, les écorces, etc., dont les substances sont difficilement solubles.</t>
  </si>
  <si>
    <t>Garnir d’un quartier d’ananas et d’une cerise à l’eau de vie</t>
  </si>
  <si>
    <t>DÉCOCTION : résultat d’un procédé d’extraction à chaud recommandé pour les</t>
  </si>
  <si>
    <t>Garnir d’un long zeste de citron exprimé</t>
  </si>
  <si>
    <t>Garnir d’un demi fruit de la passion</t>
  </si>
  <si>
    <t>d’eau-de-vie, de jus de citron, de curaçao et d’eau gazeuse.</t>
  </si>
  <si>
    <t>DAISY : famille de cocktail. Short drink, réalisé directement au shaker, il se compose</t>
  </si>
  <si>
    <t>Frapper puis passer dans le verre rempli de glace pilée</t>
  </si>
  <si>
    <t>D</t>
  </si>
  <si>
    <t>Frapper puis passer dans le verre rempli de glace</t>
  </si>
  <si>
    <t>Frapper puis passer dans le verre rafraîchi</t>
  </si>
  <si>
    <t>eau gazeuse, champagne, etc.</t>
  </si>
  <si>
    <t>Frapper</t>
  </si>
  <si>
    <t>COMPLÉTER : (topped) signifie allonger un cocktail d’un complément de type soda,</t>
  </si>
  <si>
    <t>égoutter le verre et compléter de glace si besoin</t>
  </si>
  <si>
    <t>réalisé directement au verre.</t>
  </si>
  <si>
    <t>égoutter le verre et compléter de glace pilée si besoin</t>
  </si>
  <si>
    <t>COLLINS : famille de cocktail. Long drink, ayant la même composition qu’un Fizz, mais</t>
  </si>
  <si>
    <t>Egoutter le verre à l’aide de la passoire</t>
  </si>
  <si>
    <t>égoutter la timbale et compléter de glace si besoin</t>
  </si>
  <si>
    <t>Technique appelée autrefois “ throwing”.</t>
  </si>
  <si>
    <t>égoutter la grande timbale du shaker</t>
  </si>
  <si>
    <t>liquides d’une timbale à une autre, afin de les oxygéner et de les rafraîchir.</t>
  </si>
  <si>
    <t>CUBAN ROLL : technique de réalisation d’un cocktail qui consiste à transvaser les</t>
  </si>
  <si>
    <t>Diluer le sucre en mélangeant quelques secondes avec une cuillère de bar</t>
  </si>
  <si>
    <t>C</t>
  </si>
  <si>
    <t>Déposer le sucre imbibé d’aromatic bitters dans le verre</t>
  </si>
  <si>
    <t>Décorer ou garnir si besoin</t>
  </si>
  <si>
    <t>de cocktail : Punch, Tiki, etc.</t>
  </si>
  <si>
    <t>BOWL : récipient, de grand volume, utilisé pour l’élaboration et le service des familles</t>
  </si>
  <si>
    <t>Compléter si nécessaire</t>
  </si>
  <si>
    <t>compléter le verre de glace pilée</t>
  </si>
  <si>
    <t>BAR MAT : terme anglo-saxon signifiant tapis de bar.</t>
  </si>
  <si>
    <t>compléter la timbale de glace pilée</t>
  </si>
  <si>
    <t>compléter de champagne frais</t>
  </si>
  <si>
    <t>BAR SPOON : terme anglo-saxon signifiant cuillère à mélange ou cuillère de bar.</t>
  </si>
  <si>
    <t>compléter d’eau gazeuse fraîche</t>
  </si>
  <si>
    <t>BLENDER : mixeur électrique.</t>
  </si>
  <si>
    <t>Assaisonner de sel au céleri, de quelques</t>
  </si>
  <si>
    <t>assaisonner</t>
  </si>
  <si>
    <t>BARTENDER : terme unisexe américain désignant à la fois le barman et la barmaid.</t>
  </si>
  <si>
    <t>Ajouter une paille courte</t>
  </si>
  <si>
    <t>B</t>
  </si>
  <si>
    <t>Ajouter une paille</t>
  </si>
  <si>
    <t>Ajouter un trait de rhum agricole ambré (sans Mélanger)</t>
  </si>
  <si>
    <t>AROMATIC BITTERS : terme anglo-saxon signifiant amer concentré aromatisé.</t>
  </si>
  <si>
    <t>Ajouter un agitateur</t>
  </si>
  <si>
    <t>Ajouter le black rum (sans Mélanger)</t>
  </si>
  <si>
    <t>AQUAFABA : terme désignant le jus de pois chiche utilisé comme émulsifiant.</t>
  </si>
  <si>
    <t>ajouter</t>
  </si>
  <si>
    <t>Accompagner de champagne servi dans un verre shot</t>
  </si>
  <si>
    <t>ALBÉDO : partie intérieure blanche de l’écorce d’un agrume, parfois appelé “ziste”.</t>
  </si>
  <si>
    <t>Actions</t>
  </si>
  <si>
    <t xml:space="preserve"> Lexique professionnel</t>
  </si>
  <si>
    <t>https://www.hotellerie-restauration.ac-versailles.fr/spip.php?article4286</t>
  </si>
  <si>
    <t>https://www.hotellerie-restauration.ac-versailles.fr/IMG/pdf/socle_des_cocktails_de_re_ference_-_version_finale_-_12-2024.pdf</t>
  </si>
  <si>
    <t>A N N É E D ’ É D I T I O N 2 0 2 5</t>
  </si>
  <si>
    <t>R É F É R E N T I E L O F F I C I E L D E S C O C K T A I L S C L A S S I Q U E S</t>
  </si>
  <si>
    <t>https://rapidstock.com/blogue/trucs-et-conseils/jargon-de-bar-que-les-barmen-doivent-connaitre/</t>
  </si>
  <si>
    <t>Jargon populaire de bar</t>
  </si>
  <si>
    <t>https://www.frenchbar.com/lexique-barman-C.php</t>
  </si>
  <si>
    <t>LEXIQUE DU BARMAN</t>
  </si>
  <si>
    <t>Prendre en compte cette différence garantit un cocktail bien équilibré et présenté de manière optimale.</t>
  </si>
  <si>
    <r>
      <t xml:space="preserve">Avec des glaçons standards : environ </t>
    </r>
    <r>
      <rPr>
        <b/>
        <sz val="11"/>
        <color theme="1"/>
        <rFont val="Calibri"/>
        <family val="2"/>
        <scheme val="minor"/>
      </rPr>
      <t>150-180 ml</t>
    </r>
    <r>
      <rPr>
        <sz val="11"/>
        <color theme="1"/>
        <rFont val="Calibri"/>
        <family val="2"/>
        <scheme val="minor"/>
      </rPr>
      <t xml:space="preserve"> de liquide.</t>
    </r>
  </si>
  <si>
    <r>
      <t xml:space="preserve">Avec une grosse boule de glace : environ </t>
    </r>
    <r>
      <rPr>
        <b/>
        <sz val="11"/>
        <color theme="1"/>
        <rFont val="Calibri"/>
        <family val="2"/>
        <scheme val="minor"/>
      </rPr>
      <t>120-150 ml</t>
    </r>
    <r>
      <rPr>
        <sz val="11"/>
        <color theme="1"/>
        <rFont val="Calibri"/>
        <family val="2"/>
        <scheme val="minor"/>
      </rPr>
      <t xml:space="preserve"> de liquide.</t>
    </r>
  </si>
  <si>
    <t>Volume utilisable :</t>
  </si>
  <si>
    <r>
      <t>Capacité totale :</t>
    </r>
    <r>
      <rPr>
        <sz val="11"/>
        <color theme="1"/>
        <rFont val="Calibri"/>
        <family val="2"/>
        <scheme val="minor"/>
      </rPr>
      <t xml:space="preserve"> 250 ml</t>
    </r>
  </si>
  <si>
    <t>Exemple pour un verre Old Fashioned (250 ml) :</t>
  </si>
  <si>
    <r>
      <t xml:space="preserve">Lors de la préparation de cocktails, il est important d’adapter les proportions des ingrédients en fonction du </t>
    </r>
    <r>
      <rPr>
        <b/>
        <sz val="11"/>
        <color theme="1"/>
        <rFont val="Calibri"/>
        <family val="2"/>
        <scheme val="minor"/>
      </rPr>
      <t>volume utilisable</t>
    </r>
    <r>
      <rPr>
        <sz val="11"/>
        <color theme="1"/>
        <rFont val="Calibri"/>
        <family val="2"/>
        <scheme val="minor"/>
      </rPr>
      <t xml:space="preserve"> et non de la capacité totale.</t>
    </r>
  </si>
  <si>
    <t>3. Adaptation des recettes :</t>
  </si>
  <si>
    <r>
      <t xml:space="preserve">Les cocktails sont rarement servis à ras bord, car cela compromet la présentation et le confort pour boire. Une </t>
    </r>
    <r>
      <rPr>
        <b/>
        <sz val="11"/>
        <color theme="1"/>
        <rFont val="Calibri"/>
        <family val="2"/>
        <scheme val="minor"/>
      </rPr>
      <t>marge de 1-2 cm</t>
    </r>
    <r>
      <rPr>
        <sz val="11"/>
        <color theme="1"/>
        <rFont val="Calibri"/>
        <family val="2"/>
        <scheme val="minor"/>
      </rPr>
      <t xml:space="preserve"> est généralement laissée.</t>
    </r>
  </si>
  <si>
    <t>2. Esthétique et confort :</t>
  </si>
  <si>
    <r>
      <t xml:space="preserve">Si la capacité est de 250 ml, le volume utilisable pour le liquide peut être réduit à </t>
    </r>
    <r>
      <rPr>
        <b/>
        <sz val="11"/>
        <color theme="1"/>
        <rFont val="Calibri"/>
        <family val="2"/>
        <scheme val="minor"/>
      </rPr>
      <t>120-150 ml</t>
    </r>
    <r>
      <rPr>
        <sz val="11"/>
        <color theme="1"/>
        <rFont val="Calibri"/>
        <family val="2"/>
        <scheme val="minor"/>
      </rPr>
      <t>, selon la quantité de glace.</t>
    </r>
  </si>
  <si>
    <r>
      <t xml:space="preserve">Dans un Old Fashioned, les glaçons (ou une sphère de glace) peuvent occuper jusqu’à </t>
    </r>
    <r>
      <rPr>
        <b/>
        <sz val="11"/>
        <color theme="1"/>
        <rFont val="Calibri"/>
        <family val="2"/>
        <scheme val="minor"/>
      </rPr>
      <t>30-50% du volume total</t>
    </r>
    <r>
      <rPr>
        <sz val="11"/>
        <color theme="1"/>
        <rFont val="Calibri"/>
        <family val="2"/>
        <scheme val="minor"/>
      </rPr>
      <t xml:space="preserve"> du verre.</t>
    </r>
  </si>
  <si>
    <t>1. Glaçons et dilution :</t>
  </si>
  <si>
    <t xml:space="preserve"> laissant de l'espace pour les garnitures et une présentation soignée.</t>
  </si>
  <si>
    <r>
      <t xml:space="preserve">Le verre Cobblers est conçu pour des cocktails fruités et rafraîchissants. Il est généralement rempli à environ </t>
    </r>
    <r>
      <rPr>
        <b/>
        <sz val="11"/>
        <color theme="1"/>
        <rFont val="Calibri"/>
        <family val="2"/>
        <scheme val="minor"/>
      </rPr>
      <t>2/3 à 3/4</t>
    </r>
    <r>
      <rPr>
        <sz val="11"/>
        <color theme="1"/>
        <rFont val="Calibri"/>
        <family val="2"/>
        <scheme val="minor"/>
      </rPr>
      <t xml:space="preserve"> de sa capacité,</t>
    </r>
  </si>
  <si>
    <t>Différences clés :</t>
  </si>
  <si>
    <t>Astuce :</t>
  </si>
  <si>
    <t>Du besoin de laisser un espace libre en haut du verre (appelé parfois "marge") pour éviter que le liquide ne déborde lorsqu'on le manipule ou lorsqu'on ajoute des garnitures.</t>
  </si>
  <si>
    <t>De l’espace occupé par les glaçons ou autres ingrédients solides (tranches de fruits, herbes, etc.).</t>
  </si>
  <si>
    <r>
      <t>Garniture</t>
    </r>
    <r>
      <rPr>
        <sz val="11"/>
        <color theme="1"/>
        <rFont val="Calibri"/>
        <family val="2"/>
        <scheme val="minor"/>
      </rPr>
      <t xml:space="preserve"> : Laissez de l'espace pour des garnitures comme des tranches de fruits frais, des herbes ou des épices.</t>
    </r>
  </si>
  <si>
    <r>
      <t xml:space="preserve">Le volume utilisable est le </t>
    </r>
    <r>
      <rPr>
        <b/>
        <sz val="11"/>
        <color theme="1"/>
        <rFont val="Calibri"/>
        <family val="2"/>
        <scheme val="minor"/>
      </rPr>
      <t>volume réellement utilisé</t>
    </r>
    <r>
      <rPr>
        <sz val="11"/>
        <color theme="1"/>
        <rFont val="Calibri"/>
        <family val="2"/>
        <scheme val="minor"/>
      </rPr>
      <t xml:space="preserve"> dans le verre pour contenir le liquide tout en tenant compte :</t>
    </r>
  </si>
  <si>
    <r>
      <t>Glace</t>
    </r>
    <r>
      <rPr>
        <sz val="11"/>
        <color theme="1"/>
        <rFont val="Calibri"/>
        <family val="2"/>
        <scheme val="minor"/>
      </rPr>
      <t xml:space="preserve"> : Le verre Cobblers est souvent rempli de glaçons ou de glace pilée, ce qui peut représenter environ </t>
    </r>
    <r>
      <rPr>
        <b/>
        <sz val="11"/>
        <color theme="1"/>
        <rFont val="Calibri"/>
        <family val="2"/>
        <scheme val="minor"/>
      </rPr>
      <t>50 % à 60 %</t>
    </r>
    <r>
      <rPr>
        <sz val="11"/>
        <color theme="1"/>
        <rFont val="Calibri"/>
        <family val="2"/>
        <scheme val="minor"/>
      </rPr>
      <t xml:space="preserve"> du volume total.</t>
    </r>
  </si>
  <si>
    <r>
      <t>Volume liquide du cocktail</t>
    </r>
    <r>
      <rPr>
        <sz val="11"/>
        <color theme="1"/>
        <rFont val="Calibri"/>
        <family val="2"/>
        <scheme val="minor"/>
      </rPr>
      <t xml:space="preserve"> : </t>
    </r>
    <r>
      <rPr>
        <b/>
        <sz val="11"/>
        <color theme="1"/>
        <rFont val="Calibri"/>
        <family val="2"/>
        <scheme val="minor"/>
      </rPr>
      <t>150 ml à 250 ml</t>
    </r>
    <r>
      <rPr>
        <sz val="11"/>
        <color theme="1"/>
        <rFont val="Calibri"/>
        <family val="2"/>
        <scheme val="minor"/>
      </rPr>
      <t xml:space="preserve"> de mélange, selon la recette et la quantité de glace ajoutée.</t>
    </r>
  </si>
  <si>
    <t>2. Volume utilisable</t>
  </si>
  <si>
    <t>Volume recommandé pour un service de cocktail dans un verre Cobblers :</t>
  </si>
  <si>
    <r>
      <t xml:space="preserve">Exemple : Un verre Old Fashioned a souvent une capacité de </t>
    </r>
    <r>
      <rPr>
        <b/>
        <sz val="11"/>
        <color theme="1"/>
        <rFont val="Calibri"/>
        <family val="2"/>
        <scheme val="minor"/>
      </rPr>
      <t>250 ml</t>
    </r>
    <r>
      <rPr>
        <sz val="11"/>
        <color theme="1"/>
        <rFont val="Calibri"/>
        <family val="2"/>
        <scheme val="minor"/>
      </rPr>
      <t xml:space="preserve"> (8-10 oz).</t>
    </r>
  </si>
  <si>
    <r>
      <t xml:space="preserve">La capacité correspond au </t>
    </r>
    <r>
      <rPr>
        <b/>
        <sz val="11"/>
        <color theme="1"/>
        <rFont val="Calibri"/>
        <family val="2"/>
        <scheme val="minor"/>
      </rPr>
      <t>volume total que le verre peut contenir</t>
    </r>
    <r>
      <rPr>
        <sz val="11"/>
        <color theme="1"/>
        <rFont val="Calibri"/>
        <family val="2"/>
        <scheme val="minor"/>
      </rPr>
      <t xml:space="preserve"> lorsqu'il est rempli jusqu'au bord.</t>
    </r>
  </si>
  <si>
    <r>
      <t xml:space="preserve">Un </t>
    </r>
    <r>
      <rPr>
        <b/>
        <sz val="11"/>
        <color theme="1"/>
        <rFont val="Calibri"/>
        <family val="2"/>
        <scheme val="minor"/>
      </rPr>
      <t>verre Cobblers</t>
    </r>
    <r>
      <rPr>
        <sz val="11"/>
        <color theme="1"/>
        <rFont val="Calibri"/>
        <family val="2"/>
        <scheme val="minor"/>
      </rPr>
      <t xml:space="preserve">, souvent utilisé pour des cocktails comme le </t>
    </r>
    <r>
      <rPr>
        <b/>
        <sz val="11"/>
        <color theme="1"/>
        <rFont val="Calibri"/>
        <family val="2"/>
        <scheme val="minor"/>
      </rPr>
      <t>Cobbler</t>
    </r>
    <r>
      <rPr>
        <sz val="11"/>
        <color theme="1"/>
        <rFont val="Calibri"/>
        <family val="2"/>
        <scheme val="minor"/>
      </rPr>
      <t xml:space="preserve"> ou des boissons à base de vin ou de fruits, a généralement une capacité de </t>
    </r>
    <r>
      <rPr>
        <b/>
        <sz val="11"/>
        <color theme="1"/>
        <rFont val="Calibri"/>
        <family val="2"/>
        <scheme val="minor"/>
      </rPr>
      <t>300 ml à 350 ml</t>
    </r>
    <r>
      <rPr>
        <sz val="11"/>
        <color theme="1"/>
        <rFont val="Calibri"/>
        <family val="2"/>
        <scheme val="minor"/>
      </rPr>
      <t>.</t>
    </r>
  </si>
  <si>
    <t>1. Capacité du verre</t>
  </si>
  <si>
    <t>Prévoir un remplissage à 2/3 à 3/4 de sa capacité permet de maintenir une bonne proportion entre la boisson et les éléments décoratifs.</t>
  </si>
  <si>
    <t xml:space="preserve">Le verre fantaisie est conçu pour être généreusement rempli, mais il est important de ne pas le remplir complètement afin de laisser de la place pour la glace et les garnitures. </t>
  </si>
  <si>
    <r>
      <t xml:space="preserve">La </t>
    </r>
    <r>
      <rPr>
        <b/>
        <sz val="11"/>
        <color theme="1"/>
        <rFont val="Calibri"/>
        <family val="2"/>
        <scheme val="minor"/>
      </rPr>
      <t>capacité du verre</t>
    </r>
    <r>
      <rPr>
        <sz val="11"/>
        <color theme="1"/>
        <rFont val="Calibri"/>
        <family val="2"/>
        <scheme val="minor"/>
      </rPr>
      <t xml:space="preserve"> et le </t>
    </r>
    <r>
      <rPr>
        <b/>
        <sz val="11"/>
        <color theme="1"/>
        <rFont val="Calibri"/>
        <family val="2"/>
        <scheme val="minor"/>
      </rPr>
      <t>volume utilisable</t>
    </r>
    <r>
      <rPr>
        <sz val="11"/>
        <color theme="1"/>
        <rFont val="Calibri"/>
        <family val="2"/>
        <scheme val="minor"/>
      </rPr>
      <t xml:space="preserve"> sont deux concepts différents, particulièrement importants pour les cocktails :</t>
    </r>
  </si>
  <si>
    <t>différence entre capacité du verre et volume utilisable</t>
  </si>
  <si>
    <t xml:space="preserve"> L’espace restant peut être utilisé pour des garnitures comme des fruits frais, des herbes ou des décorations.</t>
  </si>
  <si>
    <r>
      <t>Glace et garnitures</t>
    </r>
    <r>
      <rPr>
        <sz val="11"/>
        <color theme="1"/>
        <rFont val="Calibri"/>
        <family val="2"/>
        <scheme val="minor"/>
      </rPr>
      <t xml:space="preserve"> : La glace (généralement pilée ou en gros morceaux) occupe souvent une grande partie du verre.</t>
    </r>
  </si>
  <si>
    <t xml:space="preserve"> une part de 1:5 pour le Pimm's et le mélangeur (limonade/ginger ale).</t>
  </si>
  <si>
    <r>
      <t>Volume liquide du cocktail</t>
    </r>
    <r>
      <rPr>
        <sz val="11"/>
        <color theme="1"/>
        <rFont val="Calibri"/>
        <family val="2"/>
        <scheme val="minor"/>
      </rPr>
      <t xml:space="preserve"> : </t>
    </r>
    <r>
      <rPr>
        <b/>
        <sz val="11"/>
        <color theme="1"/>
        <rFont val="Calibri"/>
        <family val="2"/>
        <scheme val="minor"/>
      </rPr>
      <t>200 ml à 300 ml</t>
    </r>
    <r>
      <rPr>
        <sz val="11"/>
        <color theme="1"/>
        <rFont val="Calibri"/>
        <family val="2"/>
        <scheme val="minor"/>
      </rPr>
      <t xml:space="preserve"> de mélange, selon le type de cocktail et la quantité de glace ajoutée.</t>
    </r>
  </si>
  <si>
    <t>Si votre chope a une capacité différente, ajustez les proportions en maintenant</t>
  </si>
  <si>
    <r>
      <t>Capacité du verre</t>
    </r>
    <r>
      <rPr>
        <sz val="11"/>
        <color theme="1"/>
        <rFont val="Calibri"/>
        <family val="2"/>
        <scheme val="minor"/>
      </rPr>
      <t xml:space="preserve"> : Les verres fantaisie ont souvent une capacité comprise entre </t>
    </r>
    <r>
      <rPr>
        <b/>
        <sz val="11"/>
        <color theme="1"/>
        <rFont val="Calibri"/>
        <family val="2"/>
        <scheme val="minor"/>
      </rPr>
      <t>300 ml et 600 ml</t>
    </r>
    <r>
      <rPr>
        <sz val="11"/>
        <color theme="1"/>
        <rFont val="Calibri"/>
        <family val="2"/>
        <scheme val="minor"/>
      </rPr>
      <t>.</t>
    </r>
  </si>
  <si>
    <t>Feuilles de menthe fraîche.</t>
  </si>
  <si>
    <t>Volume recommandé pour un service de cocktail dans un verre fantaisie :</t>
  </si>
  <si>
    <t>Fraises ou autres fruits rouges.</t>
  </si>
  <si>
    <t>Tranches d'orange ou de citron.</t>
  </si>
  <si>
    <t>Ces verres sont généralement utilisés pour des cocktails à base de fruits ou des boissons avec beaucoup de garnitures.</t>
  </si>
  <si>
    <t>Rondelles de concombre.</t>
  </si>
  <si>
    <r>
      <t xml:space="preserve">Un </t>
    </r>
    <r>
      <rPr>
        <b/>
        <sz val="11"/>
        <color theme="1"/>
        <rFont val="Calibri"/>
        <family val="2"/>
        <scheme val="minor"/>
      </rPr>
      <t>verre fantaisie</t>
    </r>
    <r>
      <rPr>
        <sz val="11"/>
        <color theme="1"/>
        <rFont val="Calibri"/>
        <family val="2"/>
        <scheme val="minor"/>
      </rPr>
      <t xml:space="preserve">, souvent utilisé pour des cocktails décorés et exotiques, peut varier largement en fonction de sa taille et de son design. </t>
    </r>
  </si>
  <si>
    <r>
      <t>50 ml de fruits et garnitures</t>
    </r>
    <r>
      <rPr>
        <sz val="11"/>
        <color theme="1"/>
        <rFont val="Calibri"/>
        <family val="2"/>
        <scheme val="minor"/>
      </rPr>
      <t xml:space="preserve"> :</t>
    </r>
  </si>
  <si>
    <r>
      <t>150 ml de glaçons</t>
    </r>
    <r>
      <rPr>
        <sz val="11"/>
        <color theme="1"/>
        <rFont val="Calibri"/>
        <family val="2"/>
        <scheme val="minor"/>
      </rPr>
      <t xml:space="preserve"> (ou remplissez jusqu'à ce que la chope soit bien rafraîchie).</t>
    </r>
  </si>
  <si>
    <r>
      <t>250 ml de limonade gazeuse</t>
    </r>
    <r>
      <rPr>
        <sz val="11"/>
        <color theme="1"/>
        <rFont val="Calibri"/>
        <family val="2"/>
        <scheme val="minor"/>
      </rPr>
      <t xml:space="preserve"> ou ginger ale.</t>
    </r>
  </si>
  <si>
    <r>
      <t>Garniture</t>
    </r>
    <r>
      <rPr>
        <sz val="11"/>
        <color theme="1"/>
        <rFont val="Calibri"/>
        <family val="2"/>
        <scheme val="minor"/>
      </rPr>
      <t xml:space="preserve"> : Le verre étant large, il laisse généralement de l'espace pour des garnitures comme des olives, des zestes de citron ou des herbes.</t>
    </r>
  </si>
  <si>
    <r>
      <t>50 ml de Pimm's No. 1</t>
    </r>
    <r>
      <rPr>
        <sz val="11"/>
        <color theme="1"/>
        <rFont val="Calibri"/>
        <family val="2"/>
        <scheme val="minor"/>
      </rPr>
      <t xml:space="preserve"> (l'alcool de base).</t>
    </r>
  </si>
  <si>
    <r>
      <t>Volume liquide du cocktail</t>
    </r>
    <r>
      <rPr>
        <sz val="11"/>
        <color theme="1"/>
        <rFont val="Calibri"/>
        <family val="2"/>
        <scheme val="minor"/>
      </rPr>
      <t xml:space="preserve"> : </t>
    </r>
    <r>
      <rPr>
        <b/>
        <sz val="11"/>
        <color theme="1"/>
        <rFont val="Calibri"/>
        <family val="2"/>
        <scheme val="minor"/>
      </rPr>
      <t>120 ml à 180 ml</t>
    </r>
    <r>
      <rPr>
        <sz val="11"/>
        <color theme="1"/>
        <rFont val="Calibri"/>
        <family val="2"/>
        <scheme val="minor"/>
      </rPr>
      <t xml:space="preserve"> de mélange.</t>
    </r>
  </si>
  <si>
    <t>Ingrédients typiques pour 500 ml :</t>
  </si>
  <si>
    <t>Volume recommandé pour un service de cocktail dans un verre à Martini :</t>
  </si>
  <si>
    <t>mais voici comment répartir les volumes pour préparer un Pimm’s traditionnel dans une chope de 500 ml :</t>
  </si>
  <si>
    <r>
      <t xml:space="preserve">Une chope pour un cocktail Pimm's a généralement une capacité de </t>
    </r>
    <r>
      <rPr>
        <b/>
        <sz val="11"/>
        <color theme="1"/>
        <rFont val="Calibri"/>
        <family val="2"/>
        <scheme val="minor"/>
      </rPr>
      <t>500 ml à 1 litre</t>
    </r>
    <r>
      <rPr>
        <sz val="11"/>
        <color theme="1"/>
        <rFont val="Calibri"/>
        <family val="2"/>
        <scheme val="minor"/>
      </rPr>
      <t xml:space="preserve">, </t>
    </r>
  </si>
  <si>
    <r>
      <t xml:space="preserve">Un </t>
    </r>
    <r>
      <rPr>
        <b/>
        <sz val="11"/>
        <color theme="1"/>
        <rFont val="Calibri"/>
        <family val="2"/>
        <scheme val="minor"/>
      </rPr>
      <t>verre à Martini</t>
    </r>
    <r>
      <rPr>
        <sz val="11"/>
        <color theme="1"/>
        <rFont val="Calibri"/>
        <family val="2"/>
        <scheme val="minor"/>
      </rPr>
      <t xml:space="preserve">, reconnaissable à sa forme conique et son large bord, a généralement une capacité de </t>
    </r>
    <r>
      <rPr>
        <b/>
        <sz val="11"/>
        <color theme="1"/>
        <rFont val="Calibri"/>
        <family val="2"/>
        <scheme val="minor"/>
      </rPr>
      <t>180 ml à 250 ml</t>
    </r>
    <r>
      <rPr>
        <sz val="11"/>
        <color theme="1"/>
        <rFont val="Calibri"/>
        <family val="2"/>
        <scheme val="minor"/>
      </rPr>
      <t>.</t>
    </r>
  </si>
  <si>
    <t>pour assurer une bonne proportion de liquide, de glace et de garnitures tout en maintenant un bon équilibre de saveurs.</t>
  </si>
  <si>
    <r>
      <t xml:space="preserve">Le verre piscine est conçu pour des cocktails généreux et rafraîchissants. Il est généralement rempli à </t>
    </r>
    <r>
      <rPr>
        <b/>
        <sz val="11"/>
        <color theme="1"/>
        <rFont val="Calibri"/>
        <family val="2"/>
        <scheme val="minor"/>
      </rPr>
      <t>2/3 à 3/4</t>
    </r>
    <r>
      <rPr>
        <sz val="11"/>
        <color theme="1"/>
        <rFont val="Calibri"/>
        <family val="2"/>
        <scheme val="minor"/>
      </rPr>
      <t xml:space="preserve"> de sa capacité </t>
    </r>
  </si>
  <si>
    <t>des épices (ex. : clous de girofle), ou un bâton de cannelle.</t>
  </si>
  <si>
    <r>
      <t>Espace pour la garniture</t>
    </r>
    <r>
      <rPr>
        <sz val="11"/>
        <color theme="1"/>
        <rFont val="Calibri"/>
        <family val="2"/>
        <scheme val="minor"/>
      </rPr>
      <t xml:space="preserve"> : Ce type de verre laisse souvent de l'espace pour des garnitures comme des tranches de citron, </t>
    </r>
  </si>
  <si>
    <r>
      <t>Garniture</t>
    </r>
    <r>
      <rPr>
        <sz val="11"/>
        <color theme="1"/>
        <rFont val="Calibri"/>
        <family val="2"/>
        <scheme val="minor"/>
      </rPr>
      <t xml:space="preserve"> : Laisser de l'espace pour des garnitures comme des tranches de fruits, des herbes fraîches ou des décorations.</t>
    </r>
  </si>
  <si>
    <r>
      <t>Volume liquide du cocktail</t>
    </r>
    <r>
      <rPr>
        <sz val="11"/>
        <color theme="1"/>
        <rFont val="Calibri"/>
        <family val="2"/>
        <scheme val="minor"/>
      </rPr>
      <t xml:space="preserve"> : </t>
    </r>
    <r>
      <rPr>
        <b/>
        <sz val="11"/>
        <color theme="1"/>
        <rFont val="Calibri"/>
        <family val="2"/>
        <scheme val="minor"/>
      </rPr>
      <t>150 ml à 250 ml</t>
    </r>
    <r>
      <rPr>
        <sz val="11"/>
        <color theme="1"/>
        <rFont val="Calibri"/>
        <family val="2"/>
        <scheme val="minor"/>
      </rPr>
      <t xml:space="preserve"> de mélange liquide.</t>
    </r>
  </si>
  <si>
    <t xml:space="preserve"> La glace peut représenter environ 50 % à 60 % du volume total.</t>
  </si>
  <si>
    <t>Volume recommandé pour un service de cocktail dans un verre à Toddy :</t>
  </si>
  <si>
    <r>
      <t>Glace</t>
    </r>
    <r>
      <rPr>
        <sz val="11"/>
        <color theme="1"/>
        <rFont val="Calibri"/>
        <family val="2"/>
        <scheme val="minor"/>
      </rPr>
      <t xml:space="preserve"> : Ce type de verre est souvent rempli de glaçons ou de glace pilée, ce qui occupe une grande partie du volume du verre.</t>
    </r>
  </si>
  <si>
    <r>
      <t>Volume liquide du cocktail</t>
    </r>
    <r>
      <rPr>
        <sz val="11"/>
        <color theme="1"/>
        <rFont val="Calibri"/>
        <family val="2"/>
        <scheme val="minor"/>
      </rPr>
      <t xml:space="preserve"> : </t>
    </r>
    <r>
      <rPr>
        <b/>
        <sz val="11"/>
        <color theme="1"/>
        <rFont val="Calibri"/>
        <family val="2"/>
        <scheme val="minor"/>
      </rPr>
      <t>300 ml à 450 ml</t>
    </r>
    <r>
      <rPr>
        <sz val="11"/>
        <color theme="1"/>
        <rFont val="Calibri"/>
        <family val="2"/>
        <scheme val="minor"/>
      </rPr>
      <t xml:space="preserve"> de mélange liquide.</t>
    </r>
  </si>
  <si>
    <r>
      <t xml:space="preserve">Un </t>
    </r>
    <r>
      <rPr>
        <b/>
        <sz val="11"/>
        <color theme="1"/>
        <rFont val="Calibri"/>
        <family val="2"/>
        <scheme val="minor"/>
      </rPr>
      <t>verre à Toddy</t>
    </r>
    <r>
      <rPr>
        <sz val="11"/>
        <color theme="1"/>
        <rFont val="Calibri"/>
        <family val="2"/>
        <scheme val="minor"/>
      </rPr>
      <t xml:space="preserve">, souvent utilisé pour des cocktails chauds comme le </t>
    </r>
    <r>
      <rPr>
        <b/>
        <sz val="11"/>
        <color theme="1"/>
        <rFont val="Calibri"/>
        <family val="2"/>
        <scheme val="minor"/>
      </rPr>
      <t>Hot Toddy</t>
    </r>
    <r>
      <rPr>
        <sz val="11"/>
        <color theme="1"/>
        <rFont val="Calibri"/>
        <family val="2"/>
        <scheme val="minor"/>
      </rPr>
      <t xml:space="preserve">, a généralement une capacité de </t>
    </r>
    <r>
      <rPr>
        <b/>
        <sz val="11"/>
        <color theme="1"/>
        <rFont val="Calibri"/>
        <family val="2"/>
        <scheme val="minor"/>
      </rPr>
      <t>250 ml à 350 ml</t>
    </r>
    <r>
      <rPr>
        <sz val="11"/>
        <color theme="1"/>
        <rFont val="Calibri"/>
        <family val="2"/>
        <scheme val="minor"/>
      </rPr>
      <t>.</t>
    </r>
  </si>
  <si>
    <t>Volume recommandé pour un service de cocktail dans un verre piscine :</t>
  </si>
  <si>
    <t>permettant de profiter pleinement de l'arôme du cocktail tout en laissant un peu d'espace pour la garniture.</t>
  </si>
  <si>
    <r>
      <t xml:space="preserve">Le verre à Martini est conçu pour être rempli à environ </t>
    </r>
    <r>
      <rPr>
        <b/>
        <sz val="11"/>
        <color theme="1"/>
        <rFont val="Calibri"/>
        <family val="2"/>
        <scheme val="minor"/>
      </rPr>
      <t>2/3 à 3/4 de sa capacité</t>
    </r>
    <r>
      <rPr>
        <sz val="11"/>
        <color theme="1"/>
        <rFont val="Calibri"/>
        <family val="2"/>
        <scheme val="minor"/>
      </rPr>
      <t xml:space="preserve">, </t>
    </r>
  </si>
  <si>
    <r>
      <t xml:space="preserve">Un </t>
    </r>
    <r>
      <rPr>
        <b/>
        <sz val="11"/>
        <color theme="1"/>
        <rFont val="Calibri"/>
        <family val="2"/>
        <scheme val="minor"/>
      </rPr>
      <t>verre piscine</t>
    </r>
    <r>
      <rPr>
        <sz val="11"/>
        <color theme="1"/>
        <rFont val="Calibri"/>
        <family val="2"/>
        <scheme val="minor"/>
      </rPr>
      <t xml:space="preserve">, généralement utilisé pour des cocktails tropicaux et exotiques, a une grande capacité, typiquement entre </t>
    </r>
    <r>
      <rPr>
        <b/>
        <sz val="11"/>
        <color theme="1"/>
        <rFont val="Calibri"/>
        <family val="2"/>
        <scheme val="minor"/>
      </rPr>
      <t>500 ml et 700 ml</t>
    </r>
    <r>
      <rPr>
        <sz val="11"/>
        <color theme="1"/>
        <rFont val="Calibri"/>
        <family val="2"/>
        <scheme val="minor"/>
      </rPr>
      <t>.</t>
    </r>
  </si>
  <si>
    <t>pour assurer un bon équilibre entre le liquide et la garniture tout en permettant à la chaleur de se maintenir dans la boisson.</t>
  </si>
  <si>
    <r>
      <t xml:space="preserve">Le verre Hot Drink est conçu pour les boissons chaudes. Il est généralement rempli à </t>
    </r>
    <r>
      <rPr>
        <b/>
        <sz val="11"/>
        <color theme="1"/>
        <rFont val="Calibri"/>
        <family val="2"/>
        <scheme val="minor"/>
      </rPr>
      <t>2/3 à 3/4</t>
    </r>
    <r>
      <rPr>
        <sz val="11"/>
        <color theme="1"/>
        <rFont val="Calibri"/>
        <family val="2"/>
        <scheme val="minor"/>
      </rPr>
      <t xml:space="preserve"> de sa capacité </t>
    </r>
  </si>
  <si>
    <t>On le remplit généralement à 2/3 à 3/4 de sa capacité pour un service adapté et une présentation agréable.</t>
  </si>
  <si>
    <t xml:space="preserve">Le verre mug est conçu pour des cocktails généreux et souvent accompagnés de beaucoup de glace. </t>
  </si>
  <si>
    <r>
      <t>Garniture</t>
    </r>
    <r>
      <rPr>
        <sz val="11"/>
        <color theme="1"/>
        <rFont val="Calibri"/>
        <family val="2"/>
        <scheme val="minor"/>
      </rPr>
      <t xml:space="preserve"> : Laissez de l'espace pour des garnitures comme de la crème fouettée, des épices ou du chocolat râpé.</t>
    </r>
  </si>
  <si>
    <r>
      <t>Volume liquide du cocktail</t>
    </r>
    <r>
      <rPr>
        <sz val="11"/>
        <color theme="1"/>
        <rFont val="Calibri"/>
        <family val="2"/>
        <scheme val="minor"/>
      </rPr>
      <t xml:space="preserve"> : </t>
    </r>
    <r>
      <rPr>
        <b/>
        <sz val="11"/>
        <color theme="1"/>
        <rFont val="Calibri"/>
        <family val="2"/>
        <scheme val="minor"/>
      </rPr>
      <t>150 ml à 250 ml</t>
    </r>
    <r>
      <rPr>
        <sz val="11"/>
        <color theme="1"/>
        <rFont val="Calibri"/>
        <family val="2"/>
        <scheme val="minor"/>
      </rPr>
      <t xml:space="preserve"> de mélange, en fonction de la recette.</t>
    </r>
  </si>
  <si>
    <t>Volume recommandé pour un service de cocktail dans un verre Hot Drink :</t>
  </si>
  <si>
    <r>
      <t>Garniture</t>
    </r>
    <r>
      <rPr>
        <sz val="11"/>
        <color theme="1"/>
        <rFont val="Calibri"/>
        <family val="2"/>
        <scheme val="minor"/>
      </rPr>
      <t xml:space="preserve"> : Prévoir un peu d'espace pour des garnitures comme des tranches de fruits, des herbes ou des épices.</t>
    </r>
  </si>
  <si>
    <r>
      <t xml:space="preserve">Un </t>
    </r>
    <r>
      <rPr>
        <b/>
        <sz val="11"/>
        <color theme="1"/>
        <rFont val="Calibri"/>
        <family val="2"/>
        <scheme val="minor"/>
      </rPr>
      <t>verre Hot Drink</t>
    </r>
    <r>
      <rPr>
        <sz val="11"/>
        <color theme="1"/>
        <rFont val="Calibri"/>
        <family val="2"/>
        <scheme val="minor"/>
      </rPr>
      <t xml:space="preserve">, utilisé pour des cocktails chauds comme le </t>
    </r>
    <r>
      <rPr>
        <b/>
        <sz val="11"/>
        <color theme="1"/>
        <rFont val="Calibri"/>
        <family val="2"/>
        <scheme val="minor"/>
      </rPr>
      <t>Irish Coffee</t>
    </r>
    <r>
      <rPr>
        <sz val="11"/>
        <color theme="1"/>
        <rFont val="Calibri"/>
        <family val="2"/>
        <scheme val="minor"/>
      </rPr>
      <t xml:space="preserve">, le </t>
    </r>
    <r>
      <rPr>
        <b/>
        <sz val="11"/>
        <color theme="1"/>
        <rFont val="Calibri"/>
        <family val="2"/>
        <scheme val="minor"/>
      </rPr>
      <t>Hot Toddy</t>
    </r>
    <r>
      <rPr>
        <sz val="11"/>
        <color theme="1"/>
        <rFont val="Calibri"/>
        <family val="2"/>
        <scheme val="minor"/>
      </rPr>
      <t xml:space="preserve"> ou le </t>
    </r>
    <r>
      <rPr>
        <b/>
        <sz val="11"/>
        <color theme="1"/>
        <rFont val="Calibri"/>
        <family val="2"/>
        <scheme val="minor"/>
      </rPr>
      <t>Café Viennois</t>
    </r>
    <r>
      <rPr>
        <sz val="11"/>
        <color theme="1"/>
        <rFont val="Calibri"/>
        <family val="2"/>
        <scheme val="minor"/>
      </rPr>
      <t xml:space="preserve">, a généralement une capacité de </t>
    </r>
    <r>
      <rPr>
        <b/>
        <sz val="11"/>
        <color theme="1"/>
        <rFont val="Calibri"/>
        <family val="2"/>
        <scheme val="minor"/>
      </rPr>
      <t>250 ml à 350 ml</t>
    </r>
    <r>
      <rPr>
        <sz val="11"/>
        <color theme="1"/>
        <rFont val="Calibri"/>
        <family val="2"/>
        <scheme val="minor"/>
      </rPr>
      <t>.</t>
    </r>
  </si>
  <si>
    <t>il est généralement rempli de glace, ce qui représente environ 50 % à 60 % du volume du verre.</t>
  </si>
  <si>
    <r>
      <t>Glace</t>
    </r>
    <r>
      <rPr>
        <sz val="11"/>
        <color theme="1"/>
        <rFont val="Calibri"/>
        <family val="2"/>
        <scheme val="minor"/>
      </rPr>
      <t xml:space="preserve"> : Le verre mug étant souvent grand et utilisé pour des cocktails rafraîchissants, </t>
    </r>
  </si>
  <si>
    <r>
      <t>Volume liquide du cocktail</t>
    </r>
    <r>
      <rPr>
        <sz val="11"/>
        <color theme="1"/>
        <rFont val="Calibri"/>
        <family val="2"/>
        <scheme val="minor"/>
      </rPr>
      <t xml:space="preserve"> : </t>
    </r>
    <r>
      <rPr>
        <b/>
        <sz val="11"/>
        <color theme="1"/>
        <rFont val="Calibri"/>
        <family val="2"/>
        <scheme val="minor"/>
      </rPr>
      <t>200 ml à 300 ml</t>
    </r>
    <r>
      <rPr>
        <sz val="11"/>
        <color theme="1"/>
        <rFont val="Calibri"/>
        <family val="2"/>
        <scheme val="minor"/>
      </rPr>
      <t xml:space="preserve"> de mélange liquide.</t>
    </r>
  </si>
  <si>
    <t xml:space="preserve"> permettant un bon équilibre entre le liquide, la glace et la garniture.</t>
  </si>
  <si>
    <r>
      <t xml:space="preserve">Le verre Highball est conçu pour des cocktails rafraîchissants. Il est généralement rempli à </t>
    </r>
    <r>
      <rPr>
        <b/>
        <sz val="11"/>
        <color theme="1"/>
        <rFont val="Calibri"/>
        <family val="2"/>
        <scheme val="minor"/>
      </rPr>
      <t>2/3 à 3/4</t>
    </r>
    <r>
      <rPr>
        <sz val="11"/>
        <color theme="1"/>
        <rFont val="Calibri"/>
        <family val="2"/>
        <scheme val="minor"/>
      </rPr>
      <t xml:space="preserve"> de sa capacité pour un service optimal,</t>
    </r>
  </si>
  <si>
    <t>Volume recommandé pour un service de cocktail dans un verre mug :</t>
  </si>
  <si>
    <t>(comme les cocktails à base de bière, le Moscow Mule ou des cocktails tropicaux), a généralement une capacité de 350 ml à 500 ml.</t>
  </si>
  <si>
    <r>
      <t xml:space="preserve">Un </t>
    </r>
    <r>
      <rPr>
        <b/>
        <sz val="11"/>
        <color theme="1"/>
        <rFont val="Calibri"/>
        <family val="2"/>
        <scheme val="minor"/>
      </rPr>
      <t>verre mug</t>
    </r>
    <r>
      <rPr>
        <sz val="11"/>
        <color theme="1"/>
        <rFont val="Calibri"/>
        <family val="2"/>
        <scheme val="minor"/>
      </rPr>
      <t xml:space="preserve">, souvent utilisé pour des cocktails décontractés ou des boissons servies en grandes quantités </t>
    </r>
  </si>
  <si>
    <r>
      <t>Garniture</t>
    </r>
    <r>
      <rPr>
        <sz val="11"/>
        <color theme="1"/>
        <rFont val="Calibri"/>
        <family val="2"/>
        <scheme val="minor"/>
      </rPr>
      <t xml:space="preserve"> : Prévoir un peu d'espace pour des garnitures comme des tranches de citron ou de lime.</t>
    </r>
  </si>
  <si>
    <r>
      <t>Glace</t>
    </r>
    <r>
      <rPr>
        <sz val="11"/>
        <color theme="1"/>
        <rFont val="Calibri"/>
        <family val="2"/>
        <scheme val="minor"/>
      </rPr>
      <t xml:space="preserve"> : Le verre Highball est souvent rempli de glaçons, représentant environ </t>
    </r>
    <r>
      <rPr>
        <b/>
        <sz val="11"/>
        <color theme="1"/>
        <rFont val="Calibri"/>
        <family val="2"/>
        <scheme val="minor"/>
      </rPr>
      <t>50 % à 60 %</t>
    </r>
    <r>
      <rPr>
        <sz val="11"/>
        <color theme="1"/>
        <rFont val="Calibri"/>
        <family val="2"/>
        <scheme val="minor"/>
      </rPr>
      <t xml:space="preserve"> du volume total.</t>
    </r>
  </si>
  <si>
    <r>
      <t>Volume liquide du cocktail</t>
    </r>
    <r>
      <rPr>
        <sz val="11"/>
        <color theme="1"/>
        <rFont val="Calibri"/>
        <family val="2"/>
        <scheme val="minor"/>
      </rPr>
      <t xml:space="preserve"> : </t>
    </r>
    <r>
      <rPr>
        <b/>
        <sz val="11"/>
        <color theme="1"/>
        <rFont val="Calibri"/>
        <family val="2"/>
        <scheme val="minor"/>
      </rPr>
      <t>150 ml à 250 ml</t>
    </r>
    <r>
      <rPr>
        <sz val="11"/>
        <color theme="1"/>
        <rFont val="Calibri"/>
        <family val="2"/>
        <scheme val="minor"/>
      </rPr>
      <t xml:space="preserve"> de mélange, selon la recette.</t>
    </r>
  </si>
  <si>
    <t>donc il est important de laisser suffisamment d'espace pour la glace et permettre au cocktail de se mélanger tout en restant bien frais.</t>
  </si>
  <si>
    <t xml:space="preserve">Ce type de verre est conçu pour des cocktails frais et rafraîchissants, </t>
  </si>
  <si>
    <t>Volume recommandé pour un service de cocktail dans un verre Highball :</t>
  </si>
  <si>
    <r>
      <t xml:space="preserve">Un </t>
    </r>
    <r>
      <rPr>
        <b/>
        <sz val="11"/>
        <color theme="1"/>
        <rFont val="Calibri"/>
        <family val="2"/>
        <scheme val="minor"/>
      </rPr>
      <t>verre Highball</t>
    </r>
    <r>
      <rPr>
        <sz val="11"/>
        <color theme="1"/>
        <rFont val="Calibri"/>
        <family val="2"/>
        <scheme val="minor"/>
      </rPr>
      <t xml:space="preserve">, souvent utilisé pour des cocktails longs comme le </t>
    </r>
    <r>
      <rPr>
        <b/>
        <sz val="11"/>
        <color theme="1"/>
        <rFont val="Calibri"/>
        <family val="2"/>
        <scheme val="minor"/>
      </rPr>
      <t>Whiskey Highball</t>
    </r>
    <r>
      <rPr>
        <sz val="11"/>
        <color theme="1"/>
        <rFont val="Calibri"/>
        <family val="2"/>
        <scheme val="minor"/>
      </rPr>
      <t xml:space="preserve"> ou le </t>
    </r>
    <r>
      <rPr>
        <b/>
        <sz val="11"/>
        <color theme="1"/>
        <rFont val="Calibri"/>
        <family val="2"/>
        <scheme val="minor"/>
      </rPr>
      <t>Gin Tonic</t>
    </r>
    <r>
      <rPr>
        <sz val="11"/>
        <color theme="1"/>
        <rFont val="Calibri"/>
        <family val="2"/>
        <scheme val="minor"/>
      </rPr>
      <t xml:space="preserve">, a généralement une capacité de </t>
    </r>
    <r>
      <rPr>
        <b/>
        <sz val="11"/>
        <color theme="1"/>
        <rFont val="Calibri"/>
        <family val="2"/>
        <scheme val="minor"/>
      </rPr>
      <t>250 ml à 350 ml</t>
    </r>
    <r>
      <rPr>
        <sz val="11"/>
        <color theme="1"/>
        <rFont val="Calibri"/>
        <family val="2"/>
        <scheme val="minor"/>
      </rPr>
      <t>.</t>
    </r>
  </si>
  <si>
    <r>
      <t>Garniture</t>
    </r>
    <r>
      <rPr>
        <sz val="11"/>
        <color theme="1"/>
        <rFont val="Calibri"/>
        <family val="2"/>
        <scheme val="minor"/>
      </rPr>
      <t xml:space="preserve"> : Prévoir un peu d'espace pour la garniture (généralement une tranche de lime ou un brin de menthe).</t>
    </r>
  </si>
  <si>
    <r>
      <t>Glace</t>
    </r>
    <r>
      <rPr>
        <sz val="11"/>
        <color theme="1"/>
        <rFont val="Calibri"/>
        <family val="2"/>
        <scheme val="minor"/>
      </rPr>
      <t xml:space="preserve"> : Les verres à Mule sont souvent remplis de glace (généralement de la glace pilée ou des glaçons). La glace occupe environ </t>
    </r>
    <r>
      <rPr>
        <b/>
        <sz val="11"/>
        <color theme="1"/>
        <rFont val="Calibri"/>
        <family val="2"/>
        <scheme val="minor"/>
      </rPr>
      <t>50 % à 60 %</t>
    </r>
    <r>
      <rPr>
        <sz val="11"/>
        <color theme="1"/>
        <rFont val="Calibri"/>
        <family val="2"/>
        <scheme val="minor"/>
      </rPr>
      <t xml:space="preserve"> du volume du verre.</t>
    </r>
  </si>
  <si>
    <t>pour permettre une présentation soignée et offrir de l'espace pour la garniture.</t>
  </si>
  <si>
    <r>
      <t>Volume liquide du cocktail</t>
    </r>
    <r>
      <rPr>
        <sz val="11"/>
        <color theme="1"/>
        <rFont val="Calibri"/>
        <family val="2"/>
        <scheme val="minor"/>
      </rPr>
      <t xml:space="preserve"> : </t>
    </r>
    <r>
      <rPr>
        <b/>
        <sz val="11"/>
        <color theme="1"/>
        <rFont val="Calibri"/>
        <family val="2"/>
        <scheme val="minor"/>
      </rPr>
      <t>150 ml à 200 ml</t>
    </r>
    <r>
      <rPr>
        <sz val="11"/>
        <color theme="1"/>
        <rFont val="Calibri"/>
        <family val="2"/>
        <scheme val="minor"/>
      </rPr>
      <t xml:space="preserve"> de mélange liquide (le cocktail lui-même, généralement à base de vodka, de gingembre et de lime).</t>
    </r>
  </si>
  <si>
    <r>
      <t xml:space="preserve">Le verre Egg Nog est conçu pour des cocktails crémeux et riches, souvent servis pendant les fêtes. Il est généralement rempli à </t>
    </r>
    <r>
      <rPr>
        <b/>
        <sz val="11"/>
        <color theme="1"/>
        <rFont val="Calibri"/>
        <family val="2"/>
        <scheme val="minor"/>
      </rPr>
      <t>2/3 à 3/4</t>
    </r>
    <r>
      <rPr>
        <sz val="11"/>
        <color theme="1"/>
        <rFont val="Calibri"/>
        <family val="2"/>
        <scheme val="minor"/>
      </rPr>
      <t xml:space="preserve"> de sa capacité </t>
    </r>
  </si>
  <si>
    <t>Volume recommandé pour un service de cocktail dans un verre à Mule :</t>
  </si>
  <si>
    <r>
      <t xml:space="preserve">Un verre à Mule, également appelé </t>
    </r>
    <r>
      <rPr>
        <b/>
        <sz val="11"/>
        <color theme="1"/>
        <rFont val="Calibri"/>
        <family val="2"/>
        <scheme val="minor"/>
      </rPr>
      <t>verre à Moscow Mule</t>
    </r>
    <r>
      <rPr>
        <sz val="11"/>
        <color theme="1"/>
        <rFont val="Calibri"/>
        <family val="2"/>
        <scheme val="minor"/>
      </rPr>
      <t xml:space="preserve"> (souvent en métal, typiquement en cuivre), a une capacité qui varie généralement entre </t>
    </r>
    <r>
      <rPr>
        <b/>
        <sz val="11"/>
        <color theme="1"/>
        <rFont val="Calibri"/>
        <family val="2"/>
        <scheme val="minor"/>
      </rPr>
      <t>350 ml et 500 ml</t>
    </r>
    <r>
      <rPr>
        <sz val="11"/>
        <color theme="1"/>
        <rFont val="Calibri"/>
        <family val="2"/>
        <scheme val="minor"/>
      </rPr>
      <t>.</t>
    </r>
  </si>
  <si>
    <r>
      <t>Garniture</t>
    </r>
    <r>
      <rPr>
        <sz val="11"/>
        <color theme="1"/>
        <rFont val="Calibri"/>
        <family val="2"/>
        <scheme val="minor"/>
      </rPr>
      <t xml:space="preserve"> : Laissez de l'espace pour des garnitures comme de la muscade râpée ou de la cannelle en poudre.</t>
    </r>
  </si>
  <si>
    <r>
      <t>Volume liquide du cocktail</t>
    </r>
    <r>
      <rPr>
        <sz val="11"/>
        <color theme="1"/>
        <rFont val="Calibri"/>
        <family val="2"/>
        <scheme val="minor"/>
      </rPr>
      <t xml:space="preserve"> : </t>
    </r>
    <r>
      <rPr>
        <b/>
        <sz val="11"/>
        <color theme="1"/>
        <rFont val="Calibri"/>
        <family val="2"/>
        <scheme val="minor"/>
      </rPr>
      <t>150 ml à 200 ml</t>
    </r>
    <r>
      <rPr>
        <sz val="11"/>
        <color theme="1"/>
        <rFont val="Calibri"/>
        <family val="2"/>
        <scheme val="minor"/>
      </rPr>
      <t xml:space="preserve"> de mélange, en fonction de la recette.</t>
    </r>
  </si>
  <si>
    <t>Volume recommandé pour un service de cocktail dans un verre Egg Nog :</t>
  </si>
  <si>
    <t>Ce format est parfait pour les cocktails comme le Mai Tai, Zombie ou Painkiller, qui sont souvent généreux en portions.</t>
  </si>
  <si>
    <r>
      <t xml:space="preserve">Un </t>
    </r>
    <r>
      <rPr>
        <b/>
        <sz val="11"/>
        <color theme="1"/>
        <rFont val="Calibri"/>
        <family val="2"/>
        <scheme val="minor"/>
      </rPr>
      <t>verre Egg Nog</t>
    </r>
    <r>
      <rPr>
        <sz val="11"/>
        <color theme="1"/>
        <rFont val="Calibri"/>
        <family val="2"/>
        <scheme val="minor"/>
      </rPr>
      <t>, utilisé principalement pour servir des cocktails crémeux comme l'</t>
    </r>
    <r>
      <rPr>
        <b/>
        <sz val="11"/>
        <color theme="1"/>
        <rFont val="Calibri"/>
        <family val="2"/>
        <scheme val="minor"/>
      </rPr>
      <t>Egg Nog</t>
    </r>
    <r>
      <rPr>
        <sz val="11"/>
        <color theme="1"/>
        <rFont val="Calibri"/>
        <family val="2"/>
        <scheme val="minor"/>
      </rPr>
      <t xml:space="preserve"> (à base de lait, œufs et alcool), a généralement une capacité de </t>
    </r>
    <r>
      <rPr>
        <b/>
        <sz val="11"/>
        <color theme="1"/>
        <rFont val="Calibri"/>
        <family val="2"/>
        <scheme val="minor"/>
      </rPr>
      <t>250 ml à 300 ml</t>
    </r>
    <r>
      <rPr>
        <sz val="11"/>
        <color theme="1"/>
        <rFont val="Calibri"/>
        <family val="2"/>
        <scheme val="minor"/>
      </rPr>
      <t>.</t>
    </r>
  </si>
  <si>
    <r>
      <t>Capacité finale cocktail + glace + garniture</t>
    </r>
    <r>
      <rPr>
        <sz val="11"/>
        <color theme="1"/>
        <rFont val="Calibri"/>
        <family val="2"/>
        <scheme val="minor"/>
      </rPr>
      <t xml:space="preserve"> : Entre </t>
    </r>
    <r>
      <rPr>
        <b/>
        <sz val="11"/>
        <color theme="1"/>
        <rFont val="Calibri"/>
        <family val="2"/>
        <scheme val="minor"/>
      </rPr>
      <t>300 ml et 400 ml</t>
    </r>
    <r>
      <rPr>
        <sz val="11"/>
        <color theme="1"/>
        <rFont val="Calibri"/>
        <family val="2"/>
        <scheme val="minor"/>
      </rPr>
      <t>, en fonction du design du verre.</t>
    </r>
  </si>
  <si>
    <t>mais prévoyez que la glace occupe environ 50 % à 60 % du volume total du verre.</t>
  </si>
  <si>
    <r>
      <t>Avec glace pilée ou glaçons</t>
    </r>
    <r>
      <rPr>
        <sz val="11"/>
        <color theme="1"/>
        <rFont val="Calibri"/>
        <family val="2"/>
        <scheme val="minor"/>
      </rPr>
      <t xml:space="preserve"> : La quantité de glace varie en fonction du remplissage, </t>
    </r>
  </si>
  <si>
    <t>en gardant les proportions similaires.</t>
  </si>
  <si>
    <r>
      <t>Cocktail liquide</t>
    </r>
    <r>
      <rPr>
        <sz val="11"/>
        <color theme="1"/>
        <rFont val="Calibri"/>
        <family val="2"/>
        <scheme val="minor"/>
      </rPr>
      <t xml:space="preserve"> : </t>
    </r>
    <r>
      <rPr>
        <b/>
        <sz val="11"/>
        <color theme="1"/>
        <rFont val="Calibri"/>
        <family val="2"/>
        <scheme val="minor"/>
      </rPr>
      <t>150 ml à 200 ml</t>
    </r>
    <r>
      <rPr>
        <sz val="11"/>
        <color theme="1"/>
        <rFont val="Calibri"/>
        <family val="2"/>
        <scheme val="minor"/>
      </rPr>
      <t xml:space="preserve"> de mélange liquide (sans compter la glace).</t>
    </r>
  </si>
  <si>
    <t xml:space="preserve">Si le verre a une capacité de 300 ml, vous pouvez ajuster en augmentant légèrement les ingrédients, </t>
  </si>
  <si>
    <t>Il est généralement rempli à environ 2/3 à 3/4 de sa capacité pour permettre une bonne diffusion des arômes tout en offrant un service agréable et confortable.</t>
  </si>
  <si>
    <t>Volume recommandé pour un service de cocktail dans un verre Tiki :</t>
  </si>
  <si>
    <t>car ils sont conçus pour contenir des cocktails complexes, souvent accompagnés de beaucoup de glace et de garnitures.</t>
  </si>
  <si>
    <t>5. Garniture (optionnelle) : un bâton de cannelle, une rondelle de citron ou une étoile de badiane.</t>
  </si>
  <si>
    <r>
      <t xml:space="preserve">Les verres Tiki, souvent utilisés pour des cocktails exotiques et élaborés, ont une capacité totale généralement comprise entre </t>
    </r>
    <r>
      <rPr>
        <b/>
        <sz val="11"/>
        <color theme="1"/>
        <rFont val="Calibri"/>
        <family val="2"/>
        <scheme val="minor"/>
      </rPr>
      <t>350 ml et 600 ml</t>
    </r>
    <r>
      <rPr>
        <sz val="11"/>
        <color theme="1"/>
        <rFont val="Calibri"/>
        <family val="2"/>
        <scheme val="minor"/>
      </rPr>
      <t xml:space="preserve">, </t>
    </r>
  </si>
  <si>
    <r>
      <t xml:space="preserve">4. Complétez avec environ </t>
    </r>
    <r>
      <rPr>
        <b/>
        <sz val="11"/>
        <color theme="1"/>
        <rFont val="Calibri"/>
        <family val="2"/>
        <scheme val="minor"/>
      </rPr>
      <t>150 à 180 ml d'eau chaude</t>
    </r>
    <r>
      <rPr>
        <sz val="11"/>
        <color theme="1"/>
        <rFont val="Calibri"/>
        <family val="2"/>
        <scheme val="minor"/>
      </rPr>
      <t xml:space="preserve"> (selon la place laissée par les glaçons et garnitures).</t>
    </r>
  </si>
  <si>
    <r>
      <t>3. 15 ml</t>
    </r>
    <r>
      <rPr>
        <sz val="11"/>
        <color theme="1"/>
        <rFont val="Calibri"/>
        <family val="2"/>
        <scheme val="minor"/>
      </rPr>
      <t xml:space="preserve"> de miel ou de sirop simple.</t>
    </r>
  </si>
  <si>
    <r>
      <t>2. 15 ml</t>
    </r>
    <r>
      <rPr>
        <sz val="11"/>
        <color theme="1"/>
        <rFont val="Calibri"/>
        <family val="2"/>
        <scheme val="minor"/>
      </rPr>
      <t xml:space="preserve"> de jus de citron frais.</t>
    </r>
  </si>
  <si>
    <r>
      <t>1. 45 ml</t>
    </r>
    <r>
      <rPr>
        <sz val="11"/>
        <color theme="1"/>
        <rFont val="Calibri"/>
        <family val="2"/>
        <scheme val="minor"/>
      </rPr>
      <t xml:space="preserve"> de spiritueux (whisky, rhum ou brandy selon la recette).</t>
    </r>
  </si>
  <si>
    <t>permettant une bonne proportion de liquide et de glace tout en offrant un espace pour des garnitures décoratives.</t>
  </si>
  <si>
    <t>Proportions typiques pour 240 ml :</t>
  </si>
  <si>
    <r>
      <t xml:space="preserve">Le verre Cooler est conçu pour des cocktails longs et rafraîchissants. Il est généralement rempli à </t>
    </r>
    <r>
      <rPr>
        <b/>
        <sz val="11"/>
        <color theme="1"/>
        <rFont val="Calibri"/>
        <family val="2"/>
        <scheme val="minor"/>
      </rPr>
      <t>2/3 à 3/4</t>
    </r>
    <r>
      <rPr>
        <sz val="11"/>
        <color theme="1"/>
        <rFont val="Calibri"/>
        <family val="2"/>
        <scheme val="minor"/>
      </rPr>
      <t xml:space="preserve"> de sa capacité, </t>
    </r>
  </si>
  <si>
    <t>Cela varie selon les modèles, mais voici un guide pour préparer un cocktail équilibré dans ce type de verre :</t>
  </si>
  <si>
    <t xml:space="preserve">Le verre à Toddy est conçu pour contenir des boissons chaudes, souvent à base d'alcool, d'eau chaude et de sucre. </t>
  </si>
  <si>
    <r>
      <t xml:space="preserve">Un verre </t>
    </r>
    <r>
      <rPr>
        <b/>
        <sz val="11"/>
        <color theme="1"/>
        <rFont val="Calibri"/>
        <family val="2"/>
        <scheme val="minor"/>
      </rPr>
      <t>Toddy</t>
    </r>
    <r>
      <rPr>
        <sz val="11"/>
        <color theme="1"/>
        <rFont val="Calibri"/>
        <family val="2"/>
        <scheme val="minor"/>
      </rPr>
      <t xml:space="preserve">, utilisé pour des cocktails chauds comme le </t>
    </r>
    <r>
      <rPr>
        <b/>
        <sz val="11"/>
        <color theme="1"/>
        <rFont val="Calibri"/>
        <family val="2"/>
        <scheme val="minor"/>
      </rPr>
      <t>Hot Toddy</t>
    </r>
    <r>
      <rPr>
        <sz val="11"/>
        <color theme="1"/>
        <rFont val="Calibri"/>
        <family val="2"/>
        <scheme val="minor"/>
      </rPr>
      <t xml:space="preserve">, a généralement une capacité de </t>
    </r>
    <r>
      <rPr>
        <b/>
        <sz val="11"/>
        <color theme="1"/>
        <rFont val="Calibri"/>
        <family val="2"/>
        <scheme val="minor"/>
      </rPr>
      <t>240 ml à 300 ml</t>
    </r>
    <r>
      <rPr>
        <sz val="11"/>
        <color theme="1"/>
        <rFont val="Calibri"/>
        <family val="2"/>
        <scheme val="minor"/>
      </rPr>
      <t xml:space="preserve">. </t>
    </r>
  </si>
  <si>
    <r>
      <t>Garniture</t>
    </r>
    <r>
      <rPr>
        <sz val="11"/>
        <color theme="1"/>
        <rFont val="Calibri"/>
        <family val="2"/>
        <scheme val="minor"/>
      </rPr>
      <t xml:space="preserve"> : Laissez de l'espace pour des garnitures comme des fruits frais, des herbes ou des zestes.</t>
    </r>
  </si>
  <si>
    <r>
      <t>Glace</t>
    </r>
    <r>
      <rPr>
        <sz val="11"/>
        <color theme="1"/>
        <rFont val="Calibri"/>
        <family val="2"/>
        <scheme val="minor"/>
      </rPr>
      <t xml:space="preserve"> : Ce type de verre est souvent rempli de glaçons ou de glace pilée, représentant environ </t>
    </r>
    <r>
      <rPr>
        <b/>
        <sz val="11"/>
        <color theme="1"/>
        <rFont val="Calibri"/>
        <family val="2"/>
        <scheme val="minor"/>
      </rPr>
      <t>50 % à 60 %</t>
    </r>
    <r>
      <rPr>
        <sz val="11"/>
        <color theme="1"/>
        <rFont val="Calibri"/>
        <family val="2"/>
        <scheme val="minor"/>
      </rPr>
      <t xml:space="preserve"> du volume total.</t>
    </r>
  </si>
  <si>
    <r>
      <t>Volume liquide du cocktail</t>
    </r>
    <r>
      <rPr>
        <sz val="11"/>
        <color theme="1"/>
        <rFont val="Calibri"/>
        <family val="2"/>
        <scheme val="minor"/>
      </rPr>
      <t xml:space="preserve"> : </t>
    </r>
    <r>
      <rPr>
        <b/>
        <sz val="11"/>
        <color theme="1"/>
        <rFont val="Calibri"/>
        <family val="2"/>
        <scheme val="minor"/>
      </rPr>
      <t>200 ml à 300 ml</t>
    </r>
    <r>
      <rPr>
        <sz val="11"/>
        <color theme="1"/>
        <rFont val="Calibri"/>
        <family val="2"/>
        <scheme val="minor"/>
      </rPr>
      <t xml:space="preserve"> de mélange, en fonction de la recette.</t>
    </r>
  </si>
  <si>
    <t>pour respecter le rôle d'un verre INAO dans la mise en valeur des arômes.</t>
  </si>
  <si>
    <r>
      <t xml:space="preserve">L'objectif est de ne pas dépasser </t>
    </r>
    <r>
      <rPr>
        <b/>
        <sz val="11"/>
        <color theme="1"/>
        <rFont val="Calibri"/>
        <family val="2"/>
        <scheme val="minor"/>
      </rPr>
      <t>les 2/3 du verre (environ 150 ml maximum)</t>
    </r>
    <r>
      <rPr>
        <sz val="11"/>
        <color theme="1"/>
        <rFont val="Calibri"/>
        <family val="2"/>
        <scheme val="minor"/>
      </rPr>
      <t xml:space="preserve"> </t>
    </r>
  </si>
  <si>
    <t>Volume recommandé pour un service de cocktail dans un verre Cooler :</t>
  </si>
  <si>
    <r>
      <t>10 à 20 ml</t>
    </r>
    <r>
      <rPr>
        <sz val="11"/>
        <color theme="1"/>
        <rFont val="Calibri"/>
        <family val="2"/>
        <scheme val="minor"/>
      </rPr>
      <t xml:space="preserve"> de garnitures liquides (si nécessaire) ou complétez avec une petite quantité de glace ou une touche de soda.</t>
    </r>
  </si>
  <si>
    <r>
      <t xml:space="preserve">Un </t>
    </r>
    <r>
      <rPr>
        <b/>
        <sz val="11"/>
        <color theme="1"/>
        <rFont val="Calibri"/>
        <family val="2"/>
        <scheme val="minor"/>
      </rPr>
      <t>verre Cooler</t>
    </r>
    <r>
      <rPr>
        <sz val="11"/>
        <color theme="1"/>
        <rFont val="Calibri"/>
        <family val="2"/>
        <scheme val="minor"/>
      </rPr>
      <t xml:space="preserve">, souvent utilisé pour des cocktails rafraîchissants et fruités comme le </t>
    </r>
    <r>
      <rPr>
        <b/>
        <sz val="11"/>
        <color theme="1"/>
        <rFont val="Calibri"/>
        <family val="2"/>
        <scheme val="minor"/>
      </rPr>
      <t>Sea Breeze</t>
    </r>
    <r>
      <rPr>
        <sz val="11"/>
        <color theme="1"/>
        <rFont val="Calibri"/>
        <family val="2"/>
        <scheme val="minor"/>
      </rPr>
      <t xml:space="preserve"> ou le </t>
    </r>
    <r>
      <rPr>
        <b/>
        <sz val="11"/>
        <color theme="1"/>
        <rFont val="Calibri"/>
        <family val="2"/>
        <scheme val="minor"/>
      </rPr>
      <t>Hurricane</t>
    </r>
    <r>
      <rPr>
        <sz val="11"/>
        <color theme="1"/>
        <rFont val="Calibri"/>
        <family val="2"/>
        <scheme val="minor"/>
      </rPr>
      <t xml:space="preserve">, a généralement une capacité de </t>
    </r>
    <r>
      <rPr>
        <b/>
        <sz val="11"/>
        <color theme="1"/>
        <rFont val="Calibri"/>
        <family val="2"/>
        <scheme val="minor"/>
      </rPr>
      <t>350 ml à 500 ml</t>
    </r>
    <r>
      <rPr>
        <sz val="11"/>
        <color theme="1"/>
        <rFont val="Calibri"/>
        <family val="2"/>
        <scheme val="minor"/>
      </rPr>
      <t>.</t>
    </r>
  </si>
  <si>
    <r>
      <t>30 à 50 ml</t>
    </r>
    <r>
      <rPr>
        <sz val="11"/>
        <color theme="1"/>
        <rFont val="Calibri"/>
        <family val="2"/>
        <scheme val="minor"/>
      </rPr>
      <t xml:space="preserve"> d'accompagnement (sirops, liqueurs, ou jus).</t>
    </r>
  </si>
  <si>
    <r>
      <t>50 ml</t>
    </r>
    <r>
      <rPr>
        <sz val="11"/>
        <color theme="1"/>
        <rFont val="Calibri"/>
        <family val="2"/>
        <scheme val="minor"/>
      </rPr>
      <t xml:space="preserve"> d'alcool de base (vin fortifié, spiritueux, ou cocktail à base de vin).</t>
    </r>
  </si>
  <si>
    <t xml:space="preserve"> permettant une bonne proportion de liquide et de glace tout en laissant de l'espace pour les garnitures et une présentation élégante.</t>
  </si>
  <si>
    <t>Exemple de proportions :</t>
  </si>
  <si>
    <r>
      <t xml:space="preserve">Le verre Collins est conçu pour des cocktails longs et rafraîchissants. Il est généralement rempli à </t>
    </r>
    <r>
      <rPr>
        <b/>
        <sz val="11"/>
        <color theme="1"/>
        <rFont val="Calibri"/>
        <family val="2"/>
        <scheme val="minor"/>
      </rPr>
      <t>2/3 à 3/4</t>
    </r>
    <r>
      <rPr>
        <sz val="11"/>
        <color theme="1"/>
        <rFont val="Calibri"/>
        <family val="2"/>
        <scheme val="minor"/>
      </rPr>
      <t xml:space="preserve"> de sa capacité,</t>
    </r>
  </si>
  <si>
    <r>
      <t xml:space="preserve">Le volume typique de service est de </t>
    </r>
    <r>
      <rPr>
        <b/>
        <sz val="11"/>
        <color theme="1"/>
        <rFont val="Calibri"/>
        <family val="2"/>
        <scheme val="minor"/>
      </rPr>
      <t>90 à 120 ml</t>
    </r>
    <r>
      <rPr>
        <sz val="11"/>
        <color theme="1"/>
        <rFont val="Calibri"/>
        <family val="2"/>
        <scheme val="minor"/>
      </rPr>
      <t>, laissant suffisamment de place pour l'aération et l'appréciation des arômes.</t>
    </r>
  </si>
  <si>
    <t>Pour un cocktail servi dans un verre INAO :</t>
  </si>
  <si>
    <t>mais il est conçu pour ne pas être rempli complètement afin de laisser de la place aux arômes.</t>
  </si>
  <si>
    <r>
      <t>Glace</t>
    </r>
    <r>
      <rPr>
        <sz val="11"/>
        <color theme="1"/>
        <rFont val="Calibri"/>
        <family val="2"/>
        <scheme val="minor"/>
      </rPr>
      <t xml:space="preserve"> : Le verre Collins est souvent rempli de glaçons, représentant environ </t>
    </r>
    <r>
      <rPr>
        <b/>
        <sz val="11"/>
        <color theme="1"/>
        <rFont val="Calibri"/>
        <family val="2"/>
        <scheme val="minor"/>
      </rPr>
      <t>50 % à 60 %</t>
    </r>
    <r>
      <rPr>
        <sz val="11"/>
        <color theme="1"/>
        <rFont val="Calibri"/>
        <family val="2"/>
        <scheme val="minor"/>
      </rPr>
      <t xml:space="preserve"> du volume total du verre.</t>
    </r>
  </si>
  <si>
    <r>
      <t xml:space="preserve">Un verre </t>
    </r>
    <r>
      <rPr>
        <b/>
        <sz val="11"/>
        <color theme="1"/>
        <rFont val="Calibri"/>
        <family val="2"/>
        <scheme val="minor"/>
      </rPr>
      <t>INAO</t>
    </r>
    <r>
      <rPr>
        <sz val="11"/>
        <color theme="1"/>
        <rFont val="Calibri"/>
        <family val="2"/>
        <scheme val="minor"/>
      </rPr>
      <t xml:space="preserve"> (standard pour la dégustation de vins) a une capacité totale d’environ </t>
    </r>
    <r>
      <rPr>
        <b/>
        <sz val="11"/>
        <color theme="1"/>
        <rFont val="Calibri"/>
        <family val="2"/>
        <scheme val="minor"/>
      </rPr>
      <t>215 ml</t>
    </r>
    <r>
      <rPr>
        <sz val="11"/>
        <color theme="1"/>
        <rFont val="Calibri"/>
        <family val="2"/>
        <scheme val="minor"/>
      </rPr>
      <t xml:space="preserve">, </t>
    </r>
  </si>
  <si>
    <t>Volume recommandé pour un service de cocktail dans un verre Collins :</t>
  </si>
  <si>
    <t>Adaptez selon les recettes et la capacité du verre.</t>
  </si>
  <si>
    <r>
      <t xml:space="preserve">Un </t>
    </r>
    <r>
      <rPr>
        <b/>
        <sz val="11"/>
        <color theme="1"/>
        <rFont val="Calibri"/>
        <family val="2"/>
        <scheme val="minor"/>
      </rPr>
      <t>verre Collins</t>
    </r>
    <r>
      <rPr>
        <sz val="11"/>
        <color theme="1"/>
        <rFont val="Calibri"/>
        <family val="2"/>
        <scheme val="minor"/>
      </rPr>
      <t xml:space="preserve">, utilisé pour des cocktails longs comme le </t>
    </r>
    <r>
      <rPr>
        <b/>
        <sz val="11"/>
        <color theme="1"/>
        <rFont val="Calibri"/>
        <family val="2"/>
        <scheme val="minor"/>
      </rPr>
      <t>Tom Collins</t>
    </r>
    <r>
      <rPr>
        <sz val="11"/>
        <color theme="1"/>
        <rFont val="Calibri"/>
        <family val="2"/>
        <scheme val="minor"/>
      </rPr>
      <t xml:space="preserve"> ou le </t>
    </r>
    <r>
      <rPr>
        <b/>
        <sz val="11"/>
        <color theme="1"/>
        <rFont val="Calibri"/>
        <family val="2"/>
        <scheme val="minor"/>
      </rPr>
      <t>Gin Fizz</t>
    </r>
    <r>
      <rPr>
        <sz val="11"/>
        <color theme="1"/>
        <rFont val="Calibri"/>
        <family val="2"/>
        <scheme val="minor"/>
      </rPr>
      <t xml:space="preserve">, a généralement une capacité de </t>
    </r>
    <r>
      <rPr>
        <b/>
        <sz val="11"/>
        <color theme="1"/>
        <rFont val="Calibri"/>
        <family val="2"/>
        <scheme val="minor"/>
      </rPr>
      <t>350 ml à 500 ml</t>
    </r>
    <r>
      <rPr>
        <sz val="11"/>
        <color theme="1"/>
        <rFont val="Calibri"/>
        <family val="2"/>
        <scheme val="minor"/>
      </rPr>
      <t>.</t>
    </r>
  </si>
  <si>
    <r>
      <t xml:space="preserve">Complétez avec de la glace pour un volume total de </t>
    </r>
    <r>
      <rPr>
        <b/>
        <sz val="11"/>
        <color theme="1"/>
        <rFont val="Calibri"/>
        <family val="2"/>
        <scheme val="minor"/>
      </rPr>
      <t>200 à 250 ml</t>
    </r>
    <r>
      <rPr>
        <sz val="11"/>
        <color theme="1"/>
        <rFont val="Calibri"/>
        <family val="2"/>
        <scheme val="minor"/>
      </rPr>
      <t>.</t>
    </r>
  </si>
  <si>
    <r>
      <t>15 ml</t>
    </r>
    <r>
      <rPr>
        <sz val="11"/>
        <color theme="1"/>
        <rFont val="Calibri"/>
        <family val="2"/>
        <scheme val="minor"/>
      </rPr>
      <t xml:space="preserve"> de sirop simple.</t>
    </r>
  </si>
  <si>
    <r>
      <t>30 ml</t>
    </r>
    <r>
      <rPr>
        <sz val="11"/>
        <color theme="1"/>
        <rFont val="Calibri"/>
        <family val="2"/>
        <scheme val="minor"/>
      </rPr>
      <t xml:space="preserve"> de jus de citron ou de lime.</t>
    </r>
  </si>
  <si>
    <r>
      <t>60 ml</t>
    </r>
    <r>
      <rPr>
        <sz val="11"/>
        <color theme="1"/>
        <rFont val="Calibri"/>
        <family val="2"/>
        <scheme val="minor"/>
      </rPr>
      <t xml:space="preserve"> de spiritueux.</t>
    </r>
  </si>
  <si>
    <t>permettant une bonne proportion de liquide et de glace tout en offrant un espace pour les garnitures et une présentation élégante.</t>
  </si>
  <si>
    <r>
      <t xml:space="preserve">Le verre Colada est conçu pour des cocktails exotiques et rafraîchissants. Il est généralement rempli à </t>
    </r>
    <r>
      <rPr>
        <b/>
        <sz val="11"/>
        <color theme="1"/>
        <rFont val="Calibri"/>
        <family val="2"/>
        <scheme val="minor"/>
      </rPr>
      <t>2/3 à 3/4</t>
    </r>
    <r>
      <rPr>
        <sz val="11"/>
        <color theme="1"/>
        <rFont val="Calibri"/>
        <family val="2"/>
        <scheme val="minor"/>
      </rPr>
      <t xml:space="preserve"> de sa capacité, </t>
    </r>
  </si>
  <si>
    <r>
      <t>2. Cocktail plus léger (Whisky Sour, Mojito)</t>
    </r>
    <r>
      <rPr>
        <sz val="11"/>
        <color theme="1"/>
        <rFont val="Calibri"/>
        <family val="2"/>
        <scheme val="minor"/>
      </rPr>
      <t xml:space="preserve"> :</t>
    </r>
  </si>
  <si>
    <r>
      <t xml:space="preserve">Glaçons, avec une touche d'eau si nécessaire, pour un total de </t>
    </r>
    <r>
      <rPr>
        <b/>
        <sz val="11"/>
        <color theme="1"/>
        <rFont val="Calibri"/>
        <family val="2"/>
        <scheme val="minor"/>
      </rPr>
      <t>120 à 150 ml</t>
    </r>
    <r>
      <rPr>
        <sz val="11"/>
        <color theme="1"/>
        <rFont val="Calibri"/>
        <family val="2"/>
        <scheme val="minor"/>
      </rPr>
      <t>.</t>
    </r>
  </si>
  <si>
    <r>
      <t>Garniture</t>
    </r>
    <r>
      <rPr>
        <sz val="11"/>
        <color theme="1"/>
        <rFont val="Calibri"/>
        <family val="2"/>
        <scheme val="minor"/>
      </rPr>
      <t xml:space="preserve"> : Prévoir un peu d'espace pour des garnitures comme des fruits frais (tranches d'ananas, cerises) ou des herbes.</t>
    </r>
  </si>
  <si>
    <t>Quelques traits d'amer (Angostura, par exemple).</t>
  </si>
  <si>
    <r>
      <t>Glace</t>
    </r>
    <r>
      <rPr>
        <sz val="11"/>
        <color theme="1"/>
        <rFont val="Calibri"/>
        <family val="2"/>
        <scheme val="minor"/>
      </rPr>
      <t xml:space="preserve"> : Ce type de verre est souvent rempli de glace pilée ou de glaçons, représentant environ </t>
    </r>
    <r>
      <rPr>
        <b/>
        <sz val="11"/>
        <color theme="1"/>
        <rFont val="Calibri"/>
        <family val="2"/>
        <scheme val="minor"/>
      </rPr>
      <t>50 % à 60 %</t>
    </r>
    <r>
      <rPr>
        <sz val="11"/>
        <color theme="1"/>
        <rFont val="Calibri"/>
        <family val="2"/>
        <scheme val="minor"/>
      </rPr>
      <t xml:space="preserve"> du volume total du verre.</t>
    </r>
  </si>
  <si>
    <r>
      <t>5-10 ml</t>
    </r>
    <r>
      <rPr>
        <sz val="11"/>
        <color theme="1"/>
        <rFont val="Calibri"/>
        <family val="2"/>
        <scheme val="minor"/>
      </rPr>
      <t xml:space="preserve"> de sirop simple ou de sucre.</t>
    </r>
  </si>
  <si>
    <r>
      <t>Volume liquide du cocktail</t>
    </r>
    <r>
      <rPr>
        <sz val="11"/>
        <color theme="1"/>
        <rFont val="Calibri"/>
        <family val="2"/>
        <scheme val="minor"/>
      </rPr>
      <t xml:space="preserve"> : </t>
    </r>
    <r>
      <rPr>
        <b/>
        <sz val="11"/>
        <color theme="1"/>
        <rFont val="Calibri"/>
        <family val="2"/>
        <scheme val="minor"/>
      </rPr>
      <t>200 ml à 300 ml</t>
    </r>
    <r>
      <rPr>
        <sz val="11"/>
        <color theme="1"/>
        <rFont val="Calibri"/>
        <family val="2"/>
        <scheme val="minor"/>
      </rPr>
      <t xml:space="preserve"> de mélange, selon la recette.</t>
    </r>
  </si>
  <si>
    <r>
      <t>50 ml</t>
    </r>
    <r>
      <rPr>
        <sz val="11"/>
        <color theme="1"/>
        <rFont val="Calibri"/>
        <family val="2"/>
        <scheme val="minor"/>
      </rPr>
      <t xml:space="preserve"> de whisky.</t>
    </r>
  </si>
  <si>
    <t>Volume recommandé pour un service de cocktail dans un verre Colada :</t>
  </si>
  <si>
    <r>
      <t>1. Cocktail classique (Old Fashioned)</t>
    </r>
    <r>
      <rPr>
        <sz val="11"/>
        <color theme="1"/>
        <rFont val="Calibri"/>
        <family val="2"/>
        <scheme val="minor"/>
      </rPr>
      <t xml:space="preserve"> :</t>
    </r>
  </si>
  <si>
    <r>
      <t xml:space="preserve">Un </t>
    </r>
    <r>
      <rPr>
        <b/>
        <sz val="11"/>
        <color theme="1"/>
        <rFont val="Calibri"/>
        <family val="2"/>
        <scheme val="minor"/>
      </rPr>
      <t>verre Colada</t>
    </r>
    <r>
      <rPr>
        <sz val="11"/>
        <color theme="1"/>
        <rFont val="Calibri"/>
        <family val="2"/>
        <scheme val="minor"/>
      </rPr>
      <t xml:space="preserve">, souvent utilisé pour des cocktails comme la </t>
    </r>
    <r>
      <rPr>
        <b/>
        <sz val="11"/>
        <color theme="1"/>
        <rFont val="Calibri"/>
        <family val="2"/>
        <scheme val="minor"/>
      </rPr>
      <t>Piña Colada</t>
    </r>
    <r>
      <rPr>
        <sz val="11"/>
        <color theme="1"/>
        <rFont val="Calibri"/>
        <family val="2"/>
        <scheme val="minor"/>
      </rPr>
      <t xml:space="preserve">, a généralement une capacité de </t>
    </r>
    <r>
      <rPr>
        <b/>
        <sz val="11"/>
        <color theme="1"/>
        <rFont val="Calibri"/>
        <family val="2"/>
        <scheme val="minor"/>
      </rPr>
      <t>350 ml à 500 ml</t>
    </r>
    <r>
      <rPr>
        <sz val="11"/>
        <color theme="1"/>
        <rFont val="Calibri"/>
        <family val="2"/>
        <scheme val="minor"/>
      </rPr>
      <t>.</t>
    </r>
  </si>
  <si>
    <t>Exemples de proportions :</t>
  </si>
  <si>
    <t>atteignant généralement 150 à 250 ml de volume total.</t>
  </si>
  <si>
    <t xml:space="preserve">Complément avec des glaçons ou des liquides supplémentaires (jus, sodas, etc.), </t>
  </si>
  <si>
    <t>pour assurer un bon équilibre entre le liquide, la glace et la garniture, tout en offrant une présentation agréable et rafraîchissante.</t>
  </si>
  <si>
    <r>
      <t>60 à 90 ml</t>
    </r>
    <r>
      <rPr>
        <sz val="11"/>
        <color theme="1"/>
        <rFont val="Calibri"/>
        <family val="2"/>
        <scheme val="minor"/>
      </rPr>
      <t xml:space="preserve"> pour les spiritueux et les ingrédients principaux.</t>
    </r>
  </si>
  <si>
    <r>
      <t xml:space="preserve">Le verre Blended est conçu pour des cocktails glacés et crémeux, donc il est généralement rempli à </t>
    </r>
    <r>
      <rPr>
        <b/>
        <sz val="11"/>
        <color theme="1"/>
        <rFont val="Calibri"/>
        <family val="2"/>
        <scheme val="minor"/>
      </rPr>
      <t>2/3 à 3/4</t>
    </r>
    <r>
      <rPr>
        <sz val="11"/>
        <color theme="1"/>
        <rFont val="Calibri"/>
        <family val="2"/>
        <scheme val="minor"/>
      </rPr>
      <t xml:space="preserve"> de sa capacité </t>
    </r>
  </si>
  <si>
    <t>Volume typique pour un service de cocktail dans un tumbler :</t>
  </si>
  <si>
    <t>Sa capacité varie entre 200 ml et 350 ml, selon le modèle et l’usage.</t>
  </si>
  <si>
    <r>
      <t xml:space="preserve">Un verre </t>
    </r>
    <r>
      <rPr>
        <b/>
        <sz val="11"/>
        <color theme="1"/>
        <rFont val="Calibri"/>
        <family val="2"/>
        <scheme val="minor"/>
      </rPr>
      <t>tumbler</t>
    </r>
    <r>
      <rPr>
        <sz val="11"/>
        <color theme="1"/>
        <rFont val="Calibri"/>
        <family val="2"/>
        <scheme val="minor"/>
      </rPr>
      <t xml:space="preserve"> (ou old-fashioned) est utilisé pour une grande variété de cocktails. </t>
    </r>
  </si>
  <si>
    <r>
      <t>Garniture</t>
    </r>
    <r>
      <rPr>
        <sz val="11"/>
        <color theme="1"/>
        <rFont val="Calibri"/>
        <family val="2"/>
        <scheme val="minor"/>
      </rPr>
      <t xml:space="preserve"> : Laissez un peu d'espace pour des garnitures comme des fruits frais ou des herbes.</t>
    </r>
  </si>
  <si>
    <r>
      <t>Glace</t>
    </r>
    <r>
      <rPr>
        <sz val="11"/>
        <color theme="1"/>
        <rFont val="Calibri"/>
        <family val="2"/>
        <scheme val="minor"/>
      </rPr>
      <t xml:space="preserve"> : Le verre Blended est souvent rempli de glace pilée ou mixée, ce qui peut occuper une grande partie du volume total du verre (généralement </t>
    </r>
    <r>
      <rPr>
        <b/>
        <sz val="11"/>
        <color theme="1"/>
        <rFont val="Calibri"/>
        <family val="2"/>
        <scheme val="minor"/>
      </rPr>
      <t>50 % à 60 %</t>
    </r>
    <r>
      <rPr>
        <sz val="11"/>
        <color theme="1"/>
        <rFont val="Calibri"/>
        <family val="2"/>
        <scheme val="minor"/>
      </rPr>
      <t>).</t>
    </r>
  </si>
  <si>
    <r>
      <t>Volume liquide du cocktail</t>
    </r>
    <r>
      <rPr>
        <sz val="11"/>
        <color theme="1"/>
        <rFont val="Calibri"/>
        <family val="2"/>
        <scheme val="minor"/>
      </rPr>
      <t xml:space="preserve"> : </t>
    </r>
    <r>
      <rPr>
        <b/>
        <sz val="11"/>
        <color theme="1"/>
        <rFont val="Calibri"/>
        <family val="2"/>
        <scheme val="minor"/>
      </rPr>
      <t>200 ml à 350 ml</t>
    </r>
    <r>
      <rPr>
        <sz val="11"/>
        <color theme="1"/>
        <rFont val="Calibri"/>
        <family val="2"/>
        <scheme val="minor"/>
      </rPr>
      <t xml:space="preserve"> de mélange, selon la recette du cocktail.</t>
    </r>
  </si>
  <si>
    <t>On vise généralement un remplissage à environ 2/3 à 3/4 du verre avec de la glace, permettant à la boisson d’être bien froide tout en conservant une texture légère et rafraîchissante.</t>
  </si>
  <si>
    <t xml:space="preserve">Le verre à Julep est conçu pour des cocktails à base de glace pilée, donc le remplissage varie en fonction de la quantité de glace. </t>
  </si>
  <si>
    <t>Volume recommandé pour un service de cocktail dans un verre Blended :</t>
  </si>
  <si>
    <r>
      <t xml:space="preserve">Un </t>
    </r>
    <r>
      <rPr>
        <b/>
        <sz val="11"/>
        <color theme="1"/>
        <rFont val="Calibri"/>
        <family val="2"/>
        <scheme val="minor"/>
      </rPr>
      <t>verre Blended</t>
    </r>
    <r>
      <rPr>
        <sz val="11"/>
        <color theme="1"/>
        <rFont val="Calibri"/>
        <family val="2"/>
        <scheme val="minor"/>
      </rPr>
      <t xml:space="preserve">, souvent utilisé pour des cocktails mélangés (comme des </t>
    </r>
    <r>
      <rPr>
        <b/>
        <sz val="11"/>
        <color theme="1"/>
        <rFont val="Calibri"/>
        <family val="2"/>
        <scheme val="minor"/>
      </rPr>
      <t>Frozen Margaritas</t>
    </r>
    <r>
      <rPr>
        <sz val="11"/>
        <color theme="1"/>
        <rFont val="Calibri"/>
        <family val="2"/>
        <scheme val="minor"/>
      </rPr>
      <t xml:space="preserve"> ou des </t>
    </r>
    <r>
      <rPr>
        <b/>
        <sz val="11"/>
        <color theme="1"/>
        <rFont val="Calibri"/>
        <family val="2"/>
        <scheme val="minor"/>
      </rPr>
      <t>Frozen Daiquiris</t>
    </r>
    <r>
      <rPr>
        <sz val="11"/>
        <color theme="1"/>
        <rFont val="Calibri"/>
        <family val="2"/>
        <scheme val="minor"/>
      </rPr>
      <t xml:space="preserve">), a généralement une capacité de </t>
    </r>
    <r>
      <rPr>
        <b/>
        <sz val="11"/>
        <color theme="1"/>
        <rFont val="Calibri"/>
        <family val="2"/>
        <scheme val="minor"/>
      </rPr>
      <t>350 ml à 500 ml</t>
    </r>
    <r>
      <rPr>
        <sz val="11"/>
        <color theme="1"/>
        <rFont val="Calibri"/>
        <family val="2"/>
        <scheme val="minor"/>
      </rPr>
      <t>.</t>
    </r>
  </si>
  <si>
    <r>
      <t>Garnitures</t>
    </r>
    <r>
      <rPr>
        <sz val="11"/>
        <color theme="1"/>
        <rFont val="Calibri"/>
        <family val="2"/>
        <scheme val="minor"/>
      </rPr>
      <t xml:space="preserve"> : On laisse généralement de la place pour quelques feuilles de menthe ou autres garnitures.</t>
    </r>
  </si>
  <si>
    <r>
      <t>Glace pilée</t>
    </r>
    <r>
      <rPr>
        <sz val="11"/>
        <color theme="1"/>
        <rFont val="Calibri"/>
        <family val="2"/>
        <scheme val="minor"/>
      </rPr>
      <t xml:space="preserve"> : Ce type de verre est souvent rempli de glace pilée, ce qui occupe une grande partie du volume du verre. L'idée est de remplir le verre de glace après avoir ajouté le mélange de cocktail.</t>
    </r>
  </si>
  <si>
    <r>
      <t>Volume liquide du cocktail</t>
    </r>
    <r>
      <rPr>
        <sz val="11"/>
        <color theme="1"/>
        <rFont val="Calibri"/>
        <family val="2"/>
        <scheme val="minor"/>
      </rPr>
      <t xml:space="preserve"> : </t>
    </r>
    <r>
      <rPr>
        <b/>
        <sz val="11"/>
        <color theme="1"/>
        <rFont val="Calibri"/>
        <family val="2"/>
        <scheme val="minor"/>
      </rPr>
      <t>90 ml à 120 ml</t>
    </r>
    <r>
      <rPr>
        <sz val="11"/>
        <color theme="1"/>
        <rFont val="Calibri"/>
        <family val="2"/>
        <scheme val="minor"/>
      </rPr>
      <t xml:space="preserve"> de mélange liquide.</t>
    </r>
  </si>
  <si>
    <r>
      <t>Garnitures</t>
    </r>
    <r>
      <rPr>
        <sz val="11"/>
        <color theme="1"/>
        <rFont val="Calibri"/>
        <family val="2"/>
        <scheme val="minor"/>
      </rPr>
      <t xml:space="preserve"> : Prévoyez toujours un peu d'espace pour la glace et les décorations. Remplir à 80-85 % du verre est souvent une bonne règle.</t>
    </r>
  </si>
  <si>
    <r>
      <t>Cocktails contenant de la bière</t>
    </r>
    <r>
      <rPr>
        <sz val="11"/>
        <color theme="1"/>
        <rFont val="Calibri"/>
        <family val="2"/>
        <scheme val="minor"/>
      </rPr>
      <t xml:space="preserve"> : Gardez à l'esprit que la bière peut mousser. Ajoutez-la délicatement pour éviter les débordements.</t>
    </r>
  </si>
  <si>
    <t>Volume recommandé pour un service de cocktail dans un verre à Julep :</t>
  </si>
  <si>
    <t>est généralement un petit verre métallique ou un verre en verre d'une capacité d'environ 200 ml à 250 ml.</t>
  </si>
  <si>
    <t>Astuces :</t>
  </si>
  <si>
    <r>
      <t xml:space="preserve">Un verre à Julep, souvent utilisé pour des cocktails classiques comme le </t>
    </r>
    <r>
      <rPr>
        <b/>
        <sz val="11"/>
        <color theme="1"/>
        <rFont val="Calibri"/>
        <family val="2"/>
        <scheme val="minor"/>
      </rPr>
      <t>Mint Julep</t>
    </r>
    <r>
      <rPr>
        <sz val="11"/>
        <color theme="1"/>
        <rFont val="Calibri"/>
        <family val="2"/>
        <scheme val="minor"/>
      </rPr>
      <t xml:space="preserve">, </t>
    </r>
  </si>
  <si>
    <t>Pratique pour des cocktails simples ou des portions réduites.</t>
  </si>
  <si>
    <r>
      <t>Volume liquide du cocktail</t>
    </r>
    <r>
      <rPr>
        <sz val="11"/>
        <color theme="1"/>
        <rFont val="Calibri"/>
        <family val="2"/>
        <scheme val="minor"/>
      </rPr>
      <t xml:space="preserve"> : </t>
    </r>
    <r>
      <rPr>
        <b/>
        <sz val="11"/>
        <color theme="1"/>
        <rFont val="Calibri"/>
        <family val="2"/>
        <scheme val="minor"/>
      </rPr>
      <t>150 ml à 200 ml</t>
    </r>
    <r>
      <rPr>
        <sz val="11"/>
        <color theme="1"/>
        <rFont val="Calibri"/>
        <family val="2"/>
        <scheme val="minor"/>
      </rPr>
      <t>.</t>
    </r>
  </si>
  <si>
    <t>tout en permettant une dégustation optimale des saveurs intenses des cocktails forts.</t>
  </si>
  <si>
    <r>
      <t xml:space="preserve">Le verre à short drink est conçu pour être rempli à environ </t>
    </r>
    <r>
      <rPr>
        <b/>
        <sz val="11"/>
        <color theme="1"/>
        <rFont val="Calibri"/>
        <family val="2"/>
        <scheme val="minor"/>
      </rPr>
      <t>2/3 à 3/4</t>
    </r>
    <r>
      <rPr>
        <sz val="11"/>
        <color theme="1"/>
        <rFont val="Calibri"/>
        <family val="2"/>
        <scheme val="minor"/>
      </rPr>
      <t xml:space="preserve"> de sa capacité, en laissant de la place pour la glace et la garniture, </t>
    </r>
  </si>
  <si>
    <r>
      <t>Volume liquide du cocktail</t>
    </r>
    <r>
      <rPr>
        <sz val="11"/>
        <color theme="1"/>
        <rFont val="Calibri"/>
        <family val="2"/>
        <scheme val="minor"/>
      </rPr>
      <t xml:space="preserve"> : </t>
    </r>
    <r>
      <rPr>
        <b/>
        <sz val="11"/>
        <color theme="1"/>
        <rFont val="Calibri"/>
        <family val="2"/>
        <scheme val="minor"/>
      </rPr>
      <t>300 ml à 400 ml</t>
    </r>
    <r>
      <rPr>
        <sz val="11"/>
        <color theme="1"/>
        <rFont val="Calibri"/>
        <family val="2"/>
        <scheme val="minor"/>
      </rPr>
      <t>.</t>
    </r>
  </si>
  <si>
    <r>
      <t>Volume liquide du cocktail</t>
    </r>
    <r>
      <rPr>
        <sz val="11"/>
        <color theme="1"/>
        <rFont val="Calibri"/>
        <family val="2"/>
        <scheme val="minor"/>
      </rPr>
      <t xml:space="preserve"> : </t>
    </r>
    <r>
      <rPr>
        <b/>
        <sz val="11"/>
        <color theme="1"/>
        <rFont val="Calibri"/>
        <family val="2"/>
        <scheme val="minor"/>
      </rPr>
      <t>90 ml à 150 ml</t>
    </r>
    <r>
      <rPr>
        <sz val="11"/>
        <color theme="1"/>
        <rFont val="Calibri"/>
        <family val="2"/>
        <scheme val="minor"/>
      </rPr>
      <t xml:space="preserve"> de mélange, en fonction de la recette et de l'ajout de glace.</t>
    </r>
  </si>
  <si>
    <r>
      <t>2. Grande chope ou verre tulipe (500 ml à 750 ml)</t>
    </r>
    <r>
      <rPr>
        <sz val="11"/>
        <color theme="1"/>
        <rFont val="Calibri"/>
        <family val="2"/>
        <scheme val="minor"/>
      </rPr>
      <t xml:space="preserve"> :</t>
    </r>
  </si>
  <si>
    <t xml:space="preserve">Ce volume laisse de la place pour de la glace, des garnitures, </t>
  </si>
  <si>
    <t xml:space="preserve"> pour permettre à la boisson de se mélanger avec la glace et les garnitures tout en offrant une présentation soignée.</t>
  </si>
  <si>
    <r>
      <t>1. Verre à bière standard (330 ml à 500 ml)</t>
    </r>
    <r>
      <rPr>
        <sz val="11"/>
        <color theme="1"/>
        <rFont val="Calibri"/>
        <family val="2"/>
        <scheme val="minor"/>
      </rPr>
      <t xml:space="preserve"> :</t>
    </r>
  </si>
  <si>
    <t>Capacités et volumes recommandés :</t>
  </si>
  <si>
    <r>
      <t>Volume liquide du cocktail</t>
    </r>
    <r>
      <rPr>
        <sz val="11"/>
        <color theme="1"/>
        <rFont val="Calibri"/>
        <family val="2"/>
        <scheme val="minor"/>
      </rPr>
      <t xml:space="preserve"> : </t>
    </r>
    <r>
      <rPr>
        <b/>
        <sz val="11"/>
        <color theme="1"/>
        <rFont val="Calibri"/>
        <family val="2"/>
        <scheme val="minor"/>
      </rPr>
      <t>60 ml à 90 ml</t>
    </r>
    <r>
      <rPr>
        <sz val="11"/>
        <color theme="1"/>
        <rFont val="Calibri"/>
        <family val="2"/>
        <scheme val="minor"/>
      </rPr>
      <t xml:space="preserve"> de spiritueux (comme du whisky, du gin ou du rhum), selon la recette.</t>
    </r>
  </si>
  <si>
    <t>Volume recommandé pour un service de cocktail dans un verre Old Fashioned :</t>
  </si>
  <si>
    <t xml:space="preserve">Le verre Stockholm est conçu pour des cocktails longs et rafraîchissants. </t>
  </si>
  <si>
    <r>
      <t xml:space="preserve">Un </t>
    </r>
    <r>
      <rPr>
        <b/>
        <sz val="11"/>
        <color theme="1"/>
        <rFont val="Calibri"/>
        <family val="2"/>
        <scheme val="minor"/>
      </rPr>
      <t>verre Old Fashioned</t>
    </r>
    <r>
      <rPr>
        <sz val="11"/>
        <color theme="1"/>
        <rFont val="Calibri"/>
        <family val="2"/>
        <scheme val="minor"/>
      </rPr>
      <t xml:space="preserve">, également connu sous le nom de </t>
    </r>
    <r>
      <rPr>
        <b/>
        <sz val="11"/>
        <color theme="1"/>
        <rFont val="Calibri"/>
        <family val="2"/>
        <scheme val="minor"/>
      </rPr>
      <t>verre à whisky</t>
    </r>
    <r>
      <rPr>
        <sz val="11"/>
        <color theme="1"/>
        <rFont val="Calibri"/>
        <family val="2"/>
        <scheme val="minor"/>
      </rPr>
      <t xml:space="preserve"> ou </t>
    </r>
    <r>
      <rPr>
        <b/>
        <sz val="11"/>
        <color theme="1"/>
        <rFont val="Calibri"/>
        <family val="2"/>
        <scheme val="minor"/>
      </rPr>
      <t>verre Rocks</t>
    </r>
    <r>
      <rPr>
        <sz val="11"/>
        <color theme="1"/>
        <rFont val="Calibri"/>
        <family val="2"/>
        <scheme val="minor"/>
      </rPr>
      <t xml:space="preserve">, utilisé pour des cocktails comme le </t>
    </r>
    <r>
      <rPr>
        <b/>
        <sz val="11"/>
        <color theme="1"/>
        <rFont val="Calibri"/>
        <family val="2"/>
        <scheme val="minor"/>
      </rPr>
      <t>Old Fashioned</t>
    </r>
    <r>
      <rPr>
        <sz val="11"/>
        <color theme="1"/>
        <rFont val="Calibri"/>
        <family val="2"/>
        <scheme val="minor"/>
      </rPr>
      <t xml:space="preserve"> ou le </t>
    </r>
    <r>
      <rPr>
        <b/>
        <sz val="11"/>
        <color theme="1"/>
        <rFont val="Calibri"/>
        <family val="2"/>
        <scheme val="minor"/>
      </rPr>
      <t>Negroni</t>
    </r>
    <r>
      <rPr>
        <sz val="11"/>
        <color theme="1"/>
        <rFont val="Calibri"/>
        <family val="2"/>
        <scheme val="minor"/>
      </rPr>
      <t xml:space="preserve">, a généralement une capacité de </t>
    </r>
    <r>
      <rPr>
        <b/>
        <sz val="11"/>
        <color theme="1"/>
        <rFont val="Calibri"/>
        <family val="2"/>
        <scheme val="minor"/>
      </rPr>
      <t>200 ml à 300 ml</t>
    </r>
    <r>
      <rPr>
        <sz val="11"/>
        <color theme="1"/>
        <rFont val="Calibri"/>
        <family val="2"/>
        <scheme val="minor"/>
      </rPr>
      <t>.</t>
    </r>
  </si>
  <si>
    <r>
      <t>Garniture</t>
    </r>
    <r>
      <rPr>
        <sz val="11"/>
        <color theme="1"/>
        <rFont val="Calibri"/>
        <family val="2"/>
        <scheme val="minor"/>
      </rPr>
      <t xml:space="preserve"> : Laissez de l'espace pour des garnitures comme des tranches de citron, de lime, ou des herbes.</t>
    </r>
  </si>
  <si>
    <r>
      <t xml:space="preserve">Le verre Flip est conçu pour des cocktails riches et crémeux. Il est souvent rempli à environ </t>
    </r>
    <r>
      <rPr>
        <b/>
        <sz val="11"/>
        <color theme="1"/>
        <rFont val="Calibri"/>
        <family val="2"/>
        <scheme val="minor"/>
      </rPr>
      <t>2/3 à 3/4</t>
    </r>
    <r>
      <rPr>
        <sz val="11"/>
        <color theme="1"/>
        <rFont val="Calibri"/>
        <family val="2"/>
        <scheme val="minor"/>
      </rPr>
      <t xml:space="preserve"> de sa capacité </t>
    </r>
  </si>
  <si>
    <r>
      <t>Volume liquide du cocktail</t>
    </r>
    <r>
      <rPr>
        <sz val="11"/>
        <color theme="1"/>
        <rFont val="Calibri"/>
        <family val="2"/>
        <scheme val="minor"/>
      </rPr>
      <t xml:space="preserve"> : </t>
    </r>
    <r>
      <rPr>
        <b/>
        <sz val="11"/>
        <color theme="1"/>
        <rFont val="Calibri"/>
        <family val="2"/>
        <scheme val="minor"/>
      </rPr>
      <t>200 ml à 250 ml</t>
    </r>
    <r>
      <rPr>
        <sz val="11"/>
        <color theme="1"/>
        <rFont val="Calibri"/>
        <family val="2"/>
        <scheme val="minor"/>
      </rPr>
      <t xml:space="preserve"> de mélange.</t>
    </r>
  </si>
  <si>
    <t>Volume recommandé pour un service de cocktail dans un verre Stockholm :</t>
  </si>
  <si>
    <r>
      <t>Garniture</t>
    </r>
    <r>
      <rPr>
        <sz val="11"/>
        <color theme="1"/>
        <rFont val="Calibri"/>
        <family val="2"/>
        <scheme val="minor"/>
      </rPr>
      <t xml:space="preserve"> : Laissez de l'espace pour des garnitures comme de la noix de muscade râpée ou des épices.</t>
    </r>
  </si>
  <si>
    <t>a généralement une capacité de 300 ml à 400 ml. Ce type de verre, souvent haut et droit, est parfait pour des cocktails longs avec des glaçons.</t>
  </si>
  <si>
    <t>pour un service optimal, permettant à la boisson de se mélanger parfaitement avec la glace tout en laissant de l'espace pour la garniture.</t>
  </si>
  <si>
    <t>Il est souvent rempli à environ 1/3 à 1/2 de sa capacité pour permettre à la boisson de s’aérer, surtout si elle est servie sans glace.</t>
  </si>
  <si>
    <r>
      <t>Glace</t>
    </r>
    <r>
      <rPr>
        <sz val="11"/>
        <color theme="1"/>
        <rFont val="Calibri"/>
        <family val="2"/>
        <scheme val="minor"/>
      </rPr>
      <t xml:space="preserve"> : Le verre est souvent rempli de glace pilée ou de glaçons, représentant environ </t>
    </r>
    <r>
      <rPr>
        <b/>
        <sz val="11"/>
        <color theme="1"/>
        <rFont val="Calibri"/>
        <family val="2"/>
        <scheme val="minor"/>
      </rPr>
      <t>50 % à 60 %</t>
    </r>
    <r>
      <rPr>
        <sz val="11"/>
        <color theme="1"/>
        <rFont val="Calibri"/>
        <family val="2"/>
        <scheme val="minor"/>
      </rPr>
      <t xml:space="preserve"> du volume total du verre.</t>
    </r>
  </si>
  <si>
    <r>
      <t>Volume liquide du cocktail</t>
    </r>
    <r>
      <rPr>
        <sz val="11"/>
        <color theme="1"/>
        <rFont val="Calibri"/>
        <family val="2"/>
        <scheme val="minor"/>
      </rPr>
      <t xml:space="preserve"> : </t>
    </r>
    <r>
      <rPr>
        <b/>
        <sz val="11"/>
        <color theme="1"/>
        <rFont val="Calibri"/>
        <family val="2"/>
        <scheme val="minor"/>
      </rPr>
      <t>30 ml à 60 ml</t>
    </r>
    <r>
      <rPr>
        <sz val="11"/>
        <color theme="1"/>
        <rFont val="Calibri"/>
        <family val="2"/>
        <scheme val="minor"/>
      </rPr>
      <t xml:space="preserve"> de spiritueux pur, selon le type de cocktail ou de digestif.</t>
    </r>
  </si>
  <si>
    <t>Volume recommandé pour un service de cocktail dans un verre straight :</t>
  </si>
  <si>
    <r>
      <t xml:space="preserve">Un </t>
    </r>
    <r>
      <rPr>
        <b/>
        <sz val="11"/>
        <color theme="1"/>
        <rFont val="Calibri"/>
        <family val="2"/>
        <scheme val="minor"/>
      </rPr>
      <t>verre straight</t>
    </r>
    <r>
      <rPr>
        <sz val="11"/>
        <color theme="1"/>
        <rFont val="Calibri"/>
        <family val="2"/>
        <scheme val="minor"/>
      </rPr>
      <t xml:space="preserve">, utilisé pour des cocktails forts servis "neat" (sans glace) ou avec peu de glace, a généralement une capacité d'environ </t>
    </r>
    <r>
      <rPr>
        <b/>
        <sz val="11"/>
        <color theme="1"/>
        <rFont val="Calibri"/>
        <family val="2"/>
        <scheme val="minor"/>
      </rPr>
      <t>180 ml à 250 ml</t>
    </r>
    <r>
      <rPr>
        <sz val="11"/>
        <color theme="1"/>
        <rFont val="Calibri"/>
        <family val="2"/>
        <scheme val="minor"/>
      </rPr>
      <t>.</t>
    </r>
  </si>
  <si>
    <t>donc prévoyez un volume de liquide qui ne remplisse pas totalement le verre, laissant de l'espace pour la garniture et la texture de la boisson.</t>
  </si>
  <si>
    <r>
      <t>Spiritueux purs</t>
    </r>
    <r>
      <rPr>
        <sz val="11"/>
        <color theme="1"/>
        <rFont val="Calibri"/>
        <family val="2"/>
        <scheme val="minor"/>
      </rPr>
      <t xml:space="preserve"> (ex. whisky, cognac) : </t>
    </r>
    <r>
      <rPr>
        <b/>
        <sz val="11"/>
        <color theme="1"/>
        <rFont val="Calibri"/>
        <family val="2"/>
        <scheme val="minor"/>
      </rPr>
      <t>30 ml à 50 ml</t>
    </r>
    <r>
      <rPr>
        <sz val="11"/>
        <color theme="1"/>
        <rFont val="Calibri"/>
        <family val="2"/>
        <scheme val="minor"/>
      </rPr>
      <t>.</t>
    </r>
  </si>
  <si>
    <r>
      <t>Garniture</t>
    </r>
    <r>
      <rPr>
        <sz val="11"/>
        <color theme="1"/>
        <rFont val="Calibri"/>
        <family val="2"/>
        <scheme val="minor"/>
      </rPr>
      <t xml:space="preserve"> : Laisser un peu d'espace pour des garnitures comme des fruits frais, des herbes ou des noix, si nécessaire.</t>
    </r>
  </si>
  <si>
    <t xml:space="preserve"> a une capacité totale typique de 150 ml à 250 ml, mais il est rarement rempli à ras bord </t>
  </si>
  <si>
    <t>pour permettre aux bulles de se développer tout en offrant une présentation élégante.</t>
  </si>
  <si>
    <t>laissant un peu d'espace pour les garnitures et une présentation soignée.</t>
  </si>
  <si>
    <r>
      <t>Garniture</t>
    </r>
    <r>
      <rPr>
        <sz val="11"/>
        <color theme="1"/>
        <rFont val="Calibri"/>
        <family val="2"/>
        <scheme val="minor"/>
      </rPr>
      <t xml:space="preserve"> : Laissez un peu d'espace pour des garnitures comme une tranche d'orange, de pêche ou un zeste de citron.</t>
    </r>
  </si>
  <si>
    <r>
      <t>Volume liquide du cocktail</t>
    </r>
    <r>
      <rPr>
        <sz val="11"/>
        <color theme="1"/>
        <rFont val="Calibri"/>
        <family val="2"/>
        <scheme val="minor"/>
      </rPr>
      <t xml:space="preserve"> : </t>
    </r>
    <r>
      <rPr>
        <b/>
        <sz val="11"/>
        <color theme="1"/>
        <rFont val="Calibri"/>
        <family val="2"/>
        <scheme val="minor"/>
      </rPr>
      <t>100 ml à 150 ml</t>
    </r>
    <r>
      <rPr>
        <sz val="11"/>
        <color theme="1"/>
        <rFont val="Calibri"/>
        <family val="2"/>
        <scheme val="minor"/>
      </rPr>
      <t xml:space="preserve"> de mélange, en fonction de la recette et de l'ajout de mousse (comme du champagne ou du vin pétillant).</t>
    </r>
  </si>
  <si>
    <t>Volume recommandé pour un service de cocktail dans un verre Sparkling :</t>
  </si>
  <si>
    <r>
      <t>Glace</t>
    </r>
    <r>
      <rPr>
        <sz val="11"/>
        <color theme="1"/>
        <rFont val="Calibri"/>
        <family val="2"/>
        <scheme val="minor"/>
      </rPr>
      <t xml:space="preserve"> : Ce type de verre est souvent rempli de glace (généralement en cubes), représentant environ </t>
    </r>
    <r>
      <rPr>
        <b/>
        <sz val="11"/>
        <color theme="1"/>
        <rFont val="Calibri"/>
        <family val="2"/>
        <scheme val="minor"/>
      </rPr>
      <t>50 % à 60 %</t>
    </r>
    <r>
      <rPr>
        <sz val="11"/>
        <color theme="1"/>
        <rFont val="Calibri"/>
        <family val="2"/>
        <scheme val="minor"/>
      </rPr>
      <t xml:space="preserve"> du volume total.</t>
    </r>
  </si>
  <si>
    <r>
      <t xml:space="preserve">Un </t>
    </r>
    <r>
      <rPr>
        <b/>
        <sz val="11"/>
        <color theme="1"/>
        <rFont val="Calibri"/>
        <family val="2"/>
        <scheme val="minor"/>
      </rPr>
      <t>verre Sparkling</t>
    </r>
    <r>
      <rPr>
        <sz val="11"/>
        <color theme="1"/>
        <rFont val="Calibri"/>
        <family val="2"/>
        <scheme val="minor"/>
      </rPr>
      <t xml:space="preserve">, souvent utilisé pour des cocktails à base de vin mousseux comme le </t>
    </r>
    <r>
      <rPr>
        <b/>
        <sz val="11"/>
        <color theme="1"/>
        <rFont val="Calibri"/>
        <family val="2"/>
        <scheme val="minor"/>
      </rPr>
      <t>Mimosa</t>
    </r>
    <r>
      <rPr>
        <sz val="11"/>
        <color theme="1"/>
        <rFont val="Calibri"/>
        <family val="2"/>
        <scheme val="minor"/>
      </rPr>
      <t xml:space="preserve"> ou le </t>
    </r>
    <r>
      <rPr>
        <b/>
        <sz val="11"/>
        <color theme="1"/>
        <rFont val="Calibri"/>
        <family val="2"/>
        <scheme val="minor"/>
      </rPr>
      <t>Bellini</t>
    </r>
    <r>
      <rPr>
        <sz val="11"/>
        <color theme="1"/>
        <rFont val="Calibri"/>
        <family val="2"/>
        <scheme val="minor"/>
      </rPr>
      <t xml:space="preserve">, a généralement une capacité de </t>
    </r>
    <r>
      <rPr>
        <b/>
        <sz val="11"/>
        <color theme="1"/>
        <rFont val="Calibri"/>
        <family val="2"/>
        <scheme val="minor"/>
      </rPr>
      <t>150 ml à 250 ml</t>
    </r>
    <r>
      <rPr>
        <sz val="11"/>
        <color theme="1"/>
        <rFont val="Calibri"/>
        <family val="2"/>
        <scheme val="minor"/>
      </rPr>
      <t>.</t>
    </r>
  </si>
  <si>
    <t>Les boissons sont généralement servies en petites quantités pour mieux savourer les saveurs et les arômes.</t>
  </si>
  <si>
    <t>pour permettre une belle présentation tout en offrant un bon équilibre entre le liquide, la glace et les garnitures.</t>
  </si>
  <si>
    <r>
      <t>Volume liquide du cocktail ou spiritueux</t>
    </r>
    <r>
      <rPr>
        <sz val="11"/>
        <color theme="1"/>
        <rFont val="Calibri"/>
        <family val="2"/>
        <scheme val="minor"/>
      </rPr>
      <t xml:space="preserve"> : </t>
    </r>
    <r>
      <rPr>
        <b/>
        <sz val="11"/>
        <color theme="1"/>
        <rFont val="Calibri"/>
        <family val="2"/>
        <scheme val="minor"/>
      </rPr>
      <t>30 ml à 50 ml</t>
    </r>
    <r>
      <rPr>
        <sz val="11"/>
        <color theme="1"/>
        <rFont val="Calibri"/>
        <family val="2"/>
        <scheme val="minor"/>
      </rPr>
      <t xml:space="preserve">, car ces verres sont conçus pour servir des boissons alcoolisées sans glace ou avec une petite quantité de glace (type </t>
    </r>
    <r>
      <rPr>
        <b/>
        <sz val="11"/>
        <color theme="1"/>
        <rFont val="Calibri"/>
        <family val="2"/>
        <scheme val="minor"/>
      </rPr>
      <t>"on the rocks"</t>
    </r>
    <r>
      <rPr>
        <sz val="11"/>
        <color theme="1"/>
        <rFont val="Calibri"/>
        <family val="2"/>
        <scheme val="minor"/>
      </rPr>
      <t>).</t>
    </r>
  </si>
  <si>
    <t>Volume recommandé pour un service de cocktail dans un verre Neat :</t>
  </si>
  <si>
    <r>
      <t xml:space="preserve">Un </t>
    </r>
    <r>
      <rPr>
        <b/>
        <sz val="11"/>
        <color theme="1"/>
        <rFont val="Calibri"/>
        <family val="2"/>
        <scheme val="minor"/>
      </rPr>
      <t>verre Neat</t>
    </r>
    <r>
      <rPr>
        <sz val="11"/>
        <color theme="1"/>
        <rFont val="Calibri"/>
        <family val="2"/>
        <scheme val="minor"/>
      </rPr>
      <t xml:space="preserve">, souvent utilisé pour servir des spiritueux purs comme le </t>
    </r>
    <r>
      <rPr>
        <b/>
        <sz val="11"/>
        <color theme="1"/>
        <rFont val="Calibri"/>
        <family val="2"/>
        <scheme val="minor"/>
      </rPr>
      <t>whisky</t>
    </r>
    <r>
      <rPr>
        <sz val="11"/>
        <color theme="1"/>
        <rFont val="Calibri"/>
        <family val="2"/>
        <scheme val="minor"/>
      </rPr>
      <t xml:space="preserve">, le </t>
    </r>
    <r>
      <rPr>
        <b/>
        <sz val="11"/>
        <color theme="1"/>
        <rFont val="Calibri"/>
        <family val="2"/>
        <scheme val="minor"/>
      </rPr>
      <t>cognac</t>
    </r>
    <r>
      <rPr>
        <sz val="11"/>
        <color theme="1"/>
        <rFont val="Calibri"/>
        <family val="2"/>
        <scheme val="minor"/>
      </rPr>
      <t xml:space="preserve"> ou le </t>
    </r>
    <r>
      <rPr>
        <b/>
        <sz val="11"/>
        <color theme="1"/>
        <rFont val="Calibri"/>
        <family val="2"/>
        <scheme val="minor"/>
      </rPr>
      <t>rhum</t>
    </r>
    <r>
      <rPr>
        <sz val="11"/>
        <color theme="1"/>
        <rFont val="Calibri"/>
        <family val="2"/>
        <scheme val="minor"/>
      </rPr>
      <t xml:space="preserve">, a généralement une capacité de </t>
    </r>
    <r>
      <rPr>
        <b/>
        <sz val="11"/>
        <color theme="1"/>
        <rFont val="Calibri"/>
        <family val="2"/>
        <scheme val="minor"/>
      </rPr>
      <t>150 ml à 200 ml</t>
    </r>
    <r>
      <rPr>
        <sz val="11"/>
        <color theme="1"/>
        <rFont val="Calibri"/>
        <family val="2"/>
        <scheme val="minor"/>
      </rPr>
      <t>.</t>
    </r>
  </si>
  <si>
    <r>
      <t>Glace</t>
    </r>
    <r>
      <rPr>
        <sz val="11"/>
        <color theme="1"/>
        <rFont val="Calibri"/>
        <family val="2"/>
        <scheme val="minor"/>
      </rPr>
      <t xml:space="preserve"> : Le verre Punch est souvent rempli de glaçons ou de glace pilée, représentant environ </t>
    </r>
    <r>
      <rPr>
        <b/>
        <sz val="11"/>
        <color theme="1"/>
        <rFont val="Calibri"/>
        <family val="2"/>
        <scheme val="minor"/>
      </rPr>
      <t>50 % à 60 %</t>
    </r>
    <r>
      <rPr>
        <sz val="11"/>
        <color theme="1"/>
        <rFont val="Calibri"/>
        <family val="2"/>
        <scheme val="minor"/>
      </rPr>
      <t xml:space="preserve"> du volume total du verre.</t>
    </r>
  </si>
  <si>
    <r>
      <t xml:space="preserve">Le verre coupe ou coupette est conçu pour être rempli à environ </t>
    </r>
    <r>
      <rPr>
        <b/>
        <sz val="11"/>
        <color theme="1"/>
        <rFont val="Calibri"/>
        <family val="2"/>
        <scheme val="minor"/>
      </rPr>
      <t>2/3 à 3/4</t>
    </r>
    <r>
      <rPr>
        <sz val="11"/>
        <color theme="1"/>
        <rFont val="Calibri"/>
        <family val="2"/>
        <scheme val="minor"/>
      </rPr>
      <t xml:space="preserve"> de sa capacité totale, ce qui permet de profiter pleinement </t>
    </r>
  </si>
  <si>
    <t>et pour éviter que la boisson ne déborde.</t>
  </si>
  <si>
    <r>
      <t xml:space="preserve">Un </t>
    </r>
    <r>
      <rPr>
        <b/>
        <sz val="11"/>
        <color theme="1"/>
        <rFont val="Calibri"/>
        <family val="2"/>
        <scheme val="minor"/>
      </rPr>
      <t>verre Punch</t>
    </r>
    <r>
      <rPr>
        <sz val="11"/>
        <color theme="1"/>
        <rFont val="Calibri"/>
        <family val="2"/>
        <scheme val="minor"/>
      </rPr>
      <t xml:space="preserve">, souvent utilisé pour des cocktails comme le </t>
    </r>
    <r>
      <rPr>
        <b/>
        <sz val="11"/>
        <color theme="1"/>
        <rFont val="Calibri"/>
        <family val="2"/>
        <scheme val="minor"/>
      </rPr>
      <t>Punch au rhum</t>
    </r>
    <r>
      <rPr>
        <sz val="11"/>
        <color theme="1"/>
        <rFont val="Calibri"/>
        <family val="2"/>
        <scheme val="minor"/>
      </rPr>
      <t xml:space="preserve"> ou d'autres boissons fruitées et festives, a généralement une capacité de </t>
    </r>
    <r>
      <rPr>
        <b/>
        <sz val="11"/>
        <color theme="1"/>
        <rFont val="Calibri"/>
        <family val="2"/>
        <scheme val="minor"/>
      </rPr>
      <t>300 ml à 500 ml</t>
    </r>
    <r>
      <rPr>
        <sz val="11"/>
        <color theme="1"/>
        <rFont val="Calibri"/>
        <family val="2"/>
        <scheme val="minor"/>
      </rPr>
      <t>.</t>
    </r>
  </si>
  <si>
    <r>
      <t>Garnitures et espace</t>
    </r>
    <r>
      <rPr>
        <sz val="11"/>
        <color theme="1"/>
        <rFont val="Calibri"/>
        <family val="2"/>
        <scheme val="minor"/>
      </rPr>
      <t xml:space="preserve"> : Laisser un peu d'espace pour les garnitures (comme des zestes, des tranches de fruits, ou des herbes) </t>
    </r>
  </si>
  <si>
    <r>
      <t>Volume liquide du cocktail</t>
    </r>
    <r>
      <rPr>
        <sz val="11"/>
        <color theme="1"/>
        <rFont val="Calibri"/>
        <family val="2"/>
        <scheme val="minor"/>
      </rPr>
      <t xml:space="preserve"> : </t>
    </r>
    <r>
      <rPr>
        <b/>
        <sz val="11"/>
        <color theme="1"/>
        <rFont val="Calibri"/>
        <family val="2"/>
        <scheme val="minor"/>
      </rPr>
      <t>120 ml à 180 ml</t>
    </r>
    <r>
      <rPr>
        <sz val="11"/>
        <color theme="1"/>
        <rFont val="Calibri"/>
        <family val="2"/>
        <scheme val="minor"/>
      </rPr>
      <t xml:space="preserve"> de mélange, en fonction de la recette et de l'ajout de garnitures.</t>
    </r>
  </si>
  <si>
    <t>Volume recommandé pour un service de cocktail dans un verre coupe ou coupette :</t>
  </si>
  <si>
    <r>
      <t xml:space="preserve">Le verre à margarita est généralement rempli à environ </t>
    </r>
    <r>
      <rPr>
        <b/>
        <sz val="11"/>
        <color theme="1"/>
        <rFont val="Calibri"/>
        <family val="2"/>
        <scheme val="minor"/>
      </rPr>
      <t>2/3 à 3/4</t>
    </r>
    <r>
      <rPr>
        <sz val="11"/>
        <color theme="1"/>
        <rFont val="Calibri"/>
        <family val="2"/>
        <scheme val="minor"/>
      </rPr>
      <t xml:space="preserve"> de sa capacité pour un service élégant et une dégustation agréable.</t>
    </r>
  </si>
  <si>
    <t>a une capacité généralement comprise entre 150 ml et 250 ml.</t>
  </si>
  <si>
    <r>
      <t xml:space="preserve">Un </t>
    </r>
    <r>
      <rPr>
        <b/>
        <sz val="11"/>
        <color theme="1"/>
        <rFont val="Calibri"/>
        <family val="2"/>
        <scheme val="minor"/>
      </rPr>
      <t>verre coupe ou coupette</t>
    </r>
    <r>
      <rPr>
        <sz val="11"/>
        <color theme="1"/>
        <rFont val="Calibri"/>
        <family val="2"/>
        <scheme val="minor"/>
      </rPr>
      <t xml:space="preserve">, souvent utilisé pour des cocktails comme le </t>
    </r>
    <r>
      <rPr>
        <b/>
        <sz val="11"/>
        <color theme="1"/>
        <rFont val="Calibri"/>
        <family val="2"/>
        <scheme val="minor"/>
      </rPr>
      <t>champagne</t>
    </r>
    <r>
      <rPr>
        <sz val="11"/>
        <color theme="1"/>
        <rFont val="Calibri"/>
        <family val="2"/>
        <scheme val="minor"/>
      </rPr>
      <t xml:space="preserve">, le </t>
    </r>
    <r>
      <rPr>
        <b/>
        <sz val="11"/>
        <color theme="1"/>
        <rFont val="Calibri"/>
        <family val="2"/>
        <scheme val="minor"/>
      </rPr>
      <t>Mimosa</t>
    </r>
    <r>
      <rPr>
        <sz val="11"/>
        <color theme="1"/>
        <rFont val="Calibri"/>
        <family val="2"/>
        <scheme val="minor"/>
      </rPr>
      <t xml:space="preserve"> ou le </t>
    </r>
    <r>
      <rPr>
        <b/>
        <sz val="11"/>
        <color theme="1"/>
        <rFont val="Calibri"/>
        <family val="2"/>
        <scheme val="minor"/>
      </rPr>
      <t>cocktail Daiquiri</t>
    </r>
    <r>
      <rPr>
        <sz val="11"/>
        <color theme="1"/>
        <rFont val="Calibri"/>
        <family val="2"/>
        <scheme val="minor"/>
      </rPr>
      <t xml:space="preserve">, a généralement une capacité d'environ </t>
    </r>
    <r>
      <rPr>
        <b/>
        <sz val="11"/>
        <color theme="1"/>
        <rFont val="Calibri"/>
        <family val="2"/>
        <scheme val="minor"/>
      </rPr>
      <t>150 ml à 250 ml</t>
    </r>
    <r>
      <rPr>
        <sz val="11"/>
        <color theme="1"/>
        <rFont val="Calibri"/>
        <family val="2"/>
        <scheme val="minor"/>
      </rPr>
      <t>.</t>
    </r>
  </si>
  <si>
    <r>
      <t>Garniture</t>
    </r>
    <r>
      <rPr>
        <sz val="11"/>
        <color theme="1"/>
        <rFont val="Calibri"/>
        <family val="2"/>
        <scheme val="minor"/>
      </rPr>
      <t xml:space="preserve"> : Laissez de l'espace pour garnir avec des tranches de lime ou des éléments décoratifs.</t>
    </r>
  </si>
  <si>
    <t>Cela garantit une bonne présentation et une facilité de dégustation.</t>
  </si>
  <si>
    <t xml:space="preserve"> ce qui peut réduire légèrement le volume liquide.</t>
  </si>
  <si>
    <r>
      <t>Glace</t>
    </r>
    <r>
      <rPr>
        <sz val="11"/>
        <color theme="1"/>
        <rFont val="Calibri"/>
        <family val="2"/>
        <scheme val="minor"/>
      </rPr>
      <t xml:space="preserve"> : Si le cocktail contient de la glace, le verre est souvent rempli avec des glaçons ou de la glace pilée,</t>
    </r>
  </si>
  <si>
    <r>
      <t>Pour du champagne seul</t>
    </r>
    <r>
      <rPr>
        <sz val="11"/>
        <color theme="1"/>
        <rFont val="Calibri"/>
        <family val="2"/>
        <scheme val="minor"/>
      </rPr>
      <t xml:space="preserve"> : servez environ </t>
    </r>
    <r>
      <rPr>
        <b/>
        <sz val="11"/>
        <color theme="1"/>
        <rFont val="Calibri"/>
        <family val="2"/>
        <scheme val="minor"/>
      </rPr>
      <t>120 ml à 150 ml</t>
    </r>
    <r>
      <rPr>
        <sz val="11"/>
        <color theme="1"/>
        <rFont val="Calibri"/>
        <family val="2"/>
        <scheme val="minor"/>
      </rPr>
      <t>, selon les préférences ou le type d'événement.</t>
    </r>
  </si>
  <si>
    <r>
      <t>Volume liquide du cocktail</t>
    </r>
    <r>
      <rPr>
        <sz val="11"/>
        <color theme="1"/>
        <rFont val="Calibri"/>
        <family val="2"/>
        <scheme val="minor"/>
      </rPr>
      <t xml:space="preserve"> : </t>
    </r>
    <r>
      <rPr>
        <b/>
        <sz val="11"/>
        <color theme="1"/>
        <rFont val="Calibri"/>
        <family val="2"/>
        <scheme val="minor"/>
      </rPr>
      <t>180 ml à 250 ml</t>
    </r>
    <r>
      <rPr>
        <sz val="11"/>
        <color theme="1"/>
        <rFont val="Calibri"/>
        <family val="2"/>
        <scheme val="minor"/>
      </rPr>
      <t xml:space="preserve"> de mélange, en fonction de la recette et de l'ajout de glace ou de garnitures.</t>
    </r>
  </si>
  <si>
    <r>
      <t>Pour un cocktail classique</t>
    </r>
    <r>
      <rPr>
        <sz val="11"/>
        <color theme="1"/>
        <rFont val="Calibri"/>
        <family val="2"/>
        <scheme val="minor"/>
      </rPr>
      <t xml:space="preserve"> (par exemple un Kir Royal ou un Mimosa) : prévoyez environ </t>
    </r>
    <r>
      <rPr>
        <b/>
        <sz val="11"/>
        <color theme="1"/>
        <rFont val="Calibri"/>
        <family val="2"/>
        <scheme val="minor"/>
      </rPr>
      <t>100 ml à 120 ml</t>
    </r>
    <r>
      <rPr>
        <sz val="11"/>
        <color theme="1"/>
        <rFont val="Calibri"/>
        <family val="2"/>
        <scheme val="minor"/>
      </rPr>
      <t xml:space="preserve"> de mélange.</t>
    </r>
  </si>
  <si>
    <t>Volume recommandé pour un service de cocktail dans un verre à margarita :</t>
  </si>
  <si>
    <t>Astuce pour le service :</t>
  </si>
  <si>
    <t>entre 100 ml et 150 ml pour laisser un peu d'espace et éviter tout débordement.</t>
  </si>
  <si>
    <r>
      <t xml:space="preserve">Un verre à margarita, reconnaissable à sa coupe évasée, a une capacité généralement comprise entre </t>
    </r>
    <r>
      <rPr>
        <b/>
        <sz val="11"/>
        <color theme="1"/>
        <rFont val="Calibri"/>
        <family val="2"/>
        <scheme val="minor"/>
      </rPr>
      <t>300 ml et 400 ml</t>
    </r>
    <r>
      <rPr>
        <sz val="11"/>
        <color theme="1"/>
        <rFont val="Calibri"/>
        <family val="2"/>
        <scheme val="minor"/>
      </rPr>
      <t>.</t>
    </r>
  </si>
  <si>
    <t xml:space="preserve">Cependant, pour un service standard en cocktail, on remplit généralement la flûte </t>
  </si>
  <si>
    <r>
      <t xml:space="preserve">Un verre à flûte classique pour les cocktails ou le champagne a une capacité généralement comprise entre </t>
    </r>
    <r>
      <rPr>
        <b/>
        <sz val="11"/>
        <color theme="1"/>
        <rFont val="Calibri"/>
        <family val="2"/>
        <scheme val="minor"/>
      </rPr>
      <t>120 ml et 180 ml</t>
    </r>
    <r>
      <rPr>
        <sz val="11"/>
        <color theme="1"/>
        <rFont val="Calibri"/>
        <family val="2"/>
        <scheme val="minor"/>
      </rPr>
      <t xml:space="preserve">. </t>
    </r>
  </si>
  <si>
    <t>Cela permet à l'alcool de se développer en termes d'odeur et de saveur, tout en laissant suffisamment de place pour l'aération.</t>
  </si>
  <si>
    <t>permettant à la boisson de se mélanger avec la glace tout en offrant une belle présentation.</t>
  </si>
  <si>
    <r>
      <t xml:space="preserve">Le verre digestif est souvent rempli à environ </t>
    </r>
    <r>
      <rPr>
        <b/>
        <sz val="11"/>
        <color theme="1"/>
        <rFont val="Calibri"/>
        <family val="2"/>
        <scheme val="minor"/>
      </rPr>
      <t>1/3 à 1/2</t>
    </r>
    <r>
      <rPr>
        <sz val="11"/>
        <color theme="1"/>
        <rFont val="Calibri"/>
        <family val="2"/>
        <scheme val="minor"/>
      </rPr>
      <t xml:space="preserve"> de sa capacité. </t>
    </r>
  </si>
  <si>
    <r>
      <t xml:space="preserve">Le verre Fizz est conçu pour des cocktails longs et rafraîchissants. Il est généralement rempli à </t>
    </r>
    <r>
      <rPr>
        <b/>
        <sz val="11"/>
        <color theme="1"/>
        <rFont val="Calibri"/>
        <family val="2"/>
        <scheme val="minor"/>
      </rPr>
      <t>2/3 à 3/4</t>
    </r>
    <r>
      <rPr>
        <sz val="11"/>
        <color theme="1"/>
        <rFont val="Calibri"/>
        <family val="2"/>
        <scheme val="minor"/>
      </rPr>
      <t xml:space="preserve"> de sa capacité pour un service optimal, </t>
    </r>
  </si>
  <si>
    <t>Les digestifs sont généralement servis en petites quantités, souvent entre 30 ml et 50 ml, pour permettre de bien apprécier leurs arômes.</t>
  </si>
  <si>
    <r>
      <t>Garniture</t>
    </r>
    <r>
      <rPr>
        <sz val="11"/>
        <color theme="1"/>
        <rFont val="Calibri"/>
        <family val="2"/>
        <scheme val="minor"/>
      </rPr>
      <t xml:space="preserve"> : Prévoir un peu d'espace pour des garnitures comme des tranches de citron ou des herbes.</t>
    </r>
  </si>
  <si>
    <r>
      <t>Volume liquide du cocktail ou spiritueux</t>
    </r>
    <r>
      <rPr>
        <sz val="11"/>
        <color theme="1"/>
        <rFont val="Calibri"/>
        <family val="2"/>
        <scheme val="minor"/>
      </rPr>
      <t xml:space="preserve"> : </t>
    </r>
    <r>
      <rPr>
        <b/>
        <sz val="11"/>
        <color theme="1"/>
        <rFont val="Calibri"/>
        <family val="2"/>
        <scheme val="minor"/>
      </rPr>
      <t>30 ml à 60 ml</t>
    </r>
    <r>
      <rPr>
        <sz val="11"/>
        <color theme="1"/>
        <rFont val="Calibri"/>
        <family val="2"/>
        <scheme val="minor"/>
      </rPr>
      <t>.</t>
    </r>
  </si>
  <si>
    <r>
      <t>Glace</t>
    </r>
    <r>
      <rPr>
        <sz val="11"/>
        <color theme="1"/>
        <rFont val="Calibri"/>
        <family val="2"/>
        <scheme val="minor"/>
      </rPr>
      <t xml:space="preserve"> : Ce type de verre est souvent rempli de glace (en glaçons ou glace pilée), occupant environ </t>
    </r>
    <r>
      <rPr>
        <b/>
        <sz val="11"/>
        <color theme="1"/>
        <rFont val="Calibri"/>
        <family val="2"/>
        <scheme val="minor"/>
      </rPr>
      <t>50 % à 60 %</t>
    </r>
    <r>
      <rPr>
        <sz val="11"/>
        <color theme="1"/>
        <rFont val="Calibri"/>
        <family val="2"/>
        <scheme val="minor"/>
      </rPr>
      <t xml:space="preserve"> du volume total.</t>
    </r>
  </si>
  <si>
    <r>
      <t>Volume liquide du cocktail</t>
    </r>
    <r>
      <rPr>
        <sz val="11"/>
        <color theme="1"/>
        <rFont val="Calibri"/>
        <family val="2"/>
        <scheme val="minor"/>
      </rPr>
      <t xml:space="preserve"> : </t>
    </r>
    <r>
      <rPr>
        <b/>
        <sz val="11"/>
        <color theme="1"/>
        <rFont val="Calibri"/>
        <family val="2"/>
        <scheme val="minor"/>
      </rPr>
      <t>150 ml à 250 ml</t>
    </r>
    <r>
      <rPr>
        <sz val="11"/>
        <color theme="1"/>
        <rFont val="Calibri"/>
        <family val="2"/>
        <scheme val="minor"/>
      </rPr>
      <t xml:space="preserve"> de mélange, selon la recette du cocktail.</t>
    </r>
  </si>
  <si>
    <t>Volume recommandé pour un service de cocktail dans un verre digestif :</t>
  </si>
  <si>
    <t>Volume recommandé pour un service de cocktail dans un verre Fizz :</t>
  </si>
  <si>
    <t>Ces verres, souvent de forme tulipe ou ballon, sont conçus pour permettre à l'alcool de s'aérer et de libérer ses arômes.</t>
  </si>
  <si>
    <r>
      <t xml:space="preserve">Un </t>
    </r>
    <r>
      <rPr>
        <b/>
        <sz val="11"/>
        <color theme="1"/>
        <rFont val="Calibri"/>
        <family val="2"/>
        <scheme val="minor"/>
      </rPr>
      <t>verre digestif</t>
    </r>
    <r>
      <rPr>
        <sz val="11"/>
        <color theme="1"/>
        <rFont val="Calibri"/>
        <family val="2"/>
        <scheme val="minor"/>
      </rPr>
      <t xml:space="preserve">, utilisé pour servir des boissons comme le </t>
    </r>
    <r>
      <rPr>
        <b/>
        <sz val="11"/>
        <color theme="1"/>
        <rFont val="Calibri"/>
        <family val="2"/>
        <scheme val="minor"/>
      </rPr>
      <t>cognac</t>
    </r>
    <r>
      <rPr>
        <sz val="11"/>
        <color theme="1"/>
        <rFont val="Calibri"/>
        <family val="2"/>
        <scheme val="minor"/>
      </rPr>
      <t xml:space="preserve">, le </t>
    </r>
    <r>
      <rPr>
        <b/>
        <sz val="11"/>
        <color theme="1"/>
        <rFont val="Calibri"/>
        <family val="2"/>
        <scheme val="minor"/>
      </rPr>
      <t>whisky</t>
    </r>
    <r>
      <rPr>
        <sz val="11"/>
        <color theme="1"/>
        <rFont val="Calibri"/>
        <family val="2"/>
        <scheme val="minor"/>
      </rPr>
      <t xml:space="preserve"> ou l'</t>
    </r>
    <r>
      <rPr>
        <b/>
        <sz val="11"/>
        <color theme="1"/>
        <rFont val="Calibri"/>
        <family val="2"/>
        <scheme val="minor"/>
      </rPr>
      <t>armagnac</t>
    </r>
    <r>
      <rPr>
        <sz val="11"/>
        <color theme="1"/>
        <rFont val="Calibri"/>
        <family val="2"/>
        <scheme val="minor"/>
      </rPr>
      <t xml:space="preserve">, a généralement une capacité de </t>
    </r>
    <r>
      <rPr>
        <b/>
        <sz val="11"/>
        <color theme="1"/>
        <rFont val="Calibri"/>
        <family val="2"/>
        <scheme val="minor"/>
      </rPr>
      <t>120 ml à 180 ml</t>
    </r>
    <r>
      <rPr>
        <sz val="11"/>
        <color theme="1"/>
        <rFont val="Calibri"/>
        <family val="2"/>
        <scheme val="minor"/>
      </rPr>
      <t xml:space="preserve">. </t>
    </r>
  </si>
  <si>
    <r>
      <t xml:space="preserve">Un </t>
    </r>
    <r>
      <rPr>
        <b/>
        <sz val="11"/>
        <color theme="1"/>
        <rFont val="Calibri"/>
        <family val="2"/>
        <scheme val="minor"/>
      </rPr>
      <t>verre Fizz</t>
    </r>
    <r>
      <rPr>
        <sz val="11"/>
        <color theme="1"/>
        <rFont val="Calibri"/>
        <family val="2"/>
        <scheme val="minor"/>
      </rPr>
      <t xml:space="preserve">, utilisé pour des cocktails comme le </t>
    </r>
    <r>
      <rPr>
        <b/>
        <sz val="11"/>
        <color theme="1"/>
        <rFont val="Calibri"/>
        <family val="2"/>
        <scheme val="minor"/>
      </rPr>
      <t>Gin Fizz</t>
    </r>
    <r>
      <rPr>
        <sz val="11"/>
        <color theme="1"/>
        <rFont val="Calibri"/>
        <family val="2"/>
        <scheme val="minor"/>
      </rPr>
      <t xml:space="preserve"> ou le </t>
    </r>
    <r>
      <rPr>
        <b/>
        <sz val="11"/>
        <color theme="1"/>
        <rFont val="Calibri"/>
        <family val="2"/>
        <scheme val="minor"/>
      </rPr>
      <t>Tom Collins</t>
    </r>
    <r>
      <rPr>
        <sz val="11"/>
        <color theme="1"/>
        <rFont val="Calibri"/>
        <family val="2"/>
        <scheme val="minor"/>
      </rPr>
      <t xml:space="preserve">, a généralement une capacité de </t>
    </r>
    <r>
      <rPr>
        <b/>
        <sz val="11"/>
        <color theme="1"/>
        <rFont val="Calibri"/>
        <family val="2"/>
        <scheme val="minor"/>
      </rPr>
      <t>300 ml à 400 ml</t>
    </r>
    <r>
      <rPr>
        <sz val="11"/>
        <color theme="1"/>
        <rFont val="Calibri"/>
        <family val="2"/>
        <scheme val="minor"/>
      </rPr>
      <t>.</t>
    </r>
  </si>
  <si>
    <r>
      <t xml:space="preserve">Le volume total reste souvent autour de </t>
    </r>
    <r>
      <rPr>
        <b/>
        <sz val="11"/>
        <color theme="1"/>
        <rFont val="Calibri"/>
        <family val="2"/>
        <scheme val="minor"/>
      </rPr>
      <t>90 à 100 ml</t>
    </r>
    <r>
      <rPr>
        <sz val="11"/>
        <color theme="1"/>
        <rFont val="Calibri"/>
        <family val="2"/>
        <scheme val="minor"/>
      </rPr>
      <t>, pour conserver l'élégance et la légèreté propres à ce type de verre.</t>
    </r>
  </si>
  <si>
    <t>pour assurer une bonne proportion de liquide et de glace tout en permettant une présentation élégante.</t>
  </si>
  <si>
    <t>Garniture : zeste d'agrumes ou fruits pour rehausser les arômes.</t>
  </si>
  <si>
    <r>
      <t xml:space="preserve">Le verre fixe est conçu pour des cocktails longs et rafraîchissants. Il est généralement rempli à </t>
    </r>
    <r>
      <rPr>
        <b/>
        <sz val="11"/>
        <color theme="1"/>
        <rFont val="Calibri"/>
        <family val="2"/>
        <scheme val="minor"/>
      </rPr>
      <t>2/3 à 3/4</t>
    </r>
    <r>
      <rPr>
        <sz val="11"/>
        <color theme="1"/>
        <rFont val="Calibri"/>
        <family val="2"/>
        <scheme val="minor"/>
      </rPr>
      <t xml:space="preserve"> de sa capacité </t>
    </r>
  </si>
  <si>
    <r>
      <t>15 à 30 ml</t>
    </r>
    <r>
      <rPr>
        <sz val="11"/>
        <color theme="1"/>
        <rFont val="Calibri"/>
        <family val="2"/>
        <scheme val="minor"/>
      </rPr>
      <t xml:space="preserve"> d'accompagnement (liqueurs, jus ou sirops selon la recette).</t>
    </r>
  </si>
  <si>
    <r>
      <t>60 ml</t>
    </r>
    <r>
      <rPr>
        <sz val="11"/>
        <color theme="1"/>
        <rFont val="Calibri"/>
        <family val="2"/>
        <scheme val="minor"/>
      </rPr>
      <t xml:space="preserve"> de base alcoolisée (comme du vin doux, porto ou vermouth).</t>
    </r>
  </si>
  <si>
    <t>Suggestions pour un service de cocktail dans un verre VDN :</t>
  </si>
  <si>
    <r>
      <t>Garniture</t>
    </r>
    <r>
      <rPr>
        <sz val="11"/>
        <color theme="1"/>
        <rFont val="Calibri"/>
        <family val="2"/>
        <scheme val="minor"/>
      </rPr>
      <t xml:space="preserve"> : Laissez de l'espace pour des garnitures comme des fruits frais, des herbes ou des zestes d'agrumes.</t>
    </r>
  </si>
  <si>
    <t xml:space="preserve"> mais les doses servies sont généralement plus petites, souvent entre 75 ml et 100 ml, pour apprécier l'arôme et la richesse.</t>
  </si>
  <si>
    <r>
      <t>Glace</t>
    </r>
    <r>
      <rPr>
        <sz val="11"/>
        <color theme="1"/>
        <rFont val="Calibri"/>
        <family val="2"/>
        <scheme val="minor"/>
      </rPr>
      <t xml:space="preserve"> : Ce type de verre est souvent rempli de glace, représentant environ </t>
    </r>
    <r>
      <rPr>
        <b/>
        <sz val="11"/>
        <color theme="1"/>
        <rFont val="Calibri"/>
        <family val="2"/>
        <scheme val="minor"/>
      </rPr>
      <t>50 % à 60 %</t>
    </r>
    <r>
      <rPr>
        <sz val="11"/>
        <color theme="1"/>
        <rFont val="Calibri"/>
        <family val="2"/>
        <scheme val="minor"/>
      </rPr>
      <t xml:space="preserve"> du volume total du verre.</t>
    </r>
  </si>
  <si>
    <r>
      <t xml:space="preserve">Un verre à VDN (Vin Doux Naturel) est conçu pour servir des vins fortifiés ou des cocktails à base de vins doux. La contenance typique est </t>
    </r>
    <r>
      <rPr>
        <b/>
        <sz val="11"/>
        <color theme="1"/>
        <rFont val="Calibri"/>
        <family val="2"/>
        <scheme val="minor"/>
      </rPr>
      <t>75 ml à 150 ml</t>
    </r>
    <r>
      <rPr>
        <sz val="11"/>
        <color theme="1"/>
        <rFont val="Calibri"/>
        <family val="2"/>
        <scheme val="minor"/>
      </rPr>
      <t>,</t>
    </r>
  </si>
  <si>
    <r>
      <t>Volume liquide du cocktail</t>
    </r>
    <r>
      <rPr>
        <sz val="11"/>
        <color theme="1"/>
        <rFont val="Calibri"/>
        <family val="2"/>
        <scheme val="minor"/>
      </rPr>
      <t xml:space="preserve"> : </t>
    </r>
    <r>
      <rPr>
        <b/>
        <sz val="11"/>
        <color theme="1"/>
        <rFont val="Calibri"/>
        <family val="2"/>
        <scheme val="minor"/>
      </rPr>
      <t>150 ml à 250 ml</t>
    </r>
    <r>
      <rPr>
        <sz val="11"/>
        <color theme="1"/>
        <rFont val="Calibri"/>
        <family val="2"/>
        <scheme val="minor"/>
      </rPr>
      <t xml:space="preserve"> de mélange, selon le type de cocktail.</t>
    </r>
  </si>
  <si>
    <t>Volume recommandé pour un service de cocktail dans un verre fixe :</t>
  </si>
  <si>
    <t>Il est généralement rempli à 1/2 à 2/3 de sa capacité pour garantir que les couches de liquide restent distinctes et bien visibles.</t>
  </si>
  <si>
    <t xml:space="preserve">Le verre Pousse-Café est conçu pour des boissons servies en couches, permettant de créer des effets visuels grâce à des liquides de différentes densités. </t>
  </si>
  <si>
    <r>
      <t xml:space="preserve">Un </t>
    </r>
    <r>
      <rPr>
        <b/>
        <sz val="11"/>
        <color theme="1"/>
        <rFont val="Calibri"/>
        <family val="2"/>
        <scheme val="minor"/>
      </rPr>
      <t>verre fixe</t>
    </r>
    <r>
      <rPr>
        <sz val="11"/>
        <color theme="1"/>
        <rFont val="Calibri"/>
        <family val="2"/>
        <scheme val="minor"/>
      </rPr>
      <t xml:space="preserve">, souvent utilisé pour des cocktails comme le </t>
    </r>
    <r>
      <rPr>
        <b/>
        <sz val="11"/>
        <color theme="1"/>
        <rFont val="Calibri"/>
        <family val="2"/>
        <scheme val="minor"/>
      </rPr>
      <t>Gin Fizz</t>
    </r>
    <r>
      <rPr>
        <sz val="11"/>
        <color theme="1"/>
        <rFont val="Calibri"/>
        <family val="2"/>
        <scheme val="minor"/>
      </rPr>
      <t xml:space="preserve"> ou d'autres mélanges longs, a une capacité généralement comprise entre </t>
    </r>
    <r>
      <rPr>
        <b/>
        <sz val="11"/>
        <color theme="1"/>
        <rFont val="Calibri"/>
        <family val="2"/>
        <scheme val="minor"/>
      </rPr>
      <t>300 ml et 400 ml</t>
    </r>
    <r>
      <rPr>
        <sz val="11"/>
        <color theme="1"/>
        <rFont val="Calibri"/>
        <family val="2"/>
        <scheme val="minor"/>
      </rPr>
      <t>.</t>
    </r>
  </si>
  <si>
    <r>
      <t>Garniture</t>
    </r>
    <r>
      <rPr>
        <sz val="11"/>
        <color theme="1"/>
        <rFont val="Calibri"/>
        <family val="2"/>
        <scheme val="minor"/>
      </rPr>
      <t xml:space="preserve"> : Ce type de verre est souvent servi sans glace, mais peut être décoré avec une petite garniture comme une cerise ou un zeste.</t>
    </r>
  </si>
  <si>
    <t>donc il est généralement rempli à 2/3 à 3/4 de sa capacité pour un service optimal, permettant un bon équilibre entre liquide, glace et garnitures.</t>
  </si>
  <si>
    <r>
      <t>Volume liquide du cocktail</t>
    </r>
    <r>
      <rPr>
        <sz val="11"/>
        <color theme="1"/>
        <rFont val="Calibri"/>
        <family val="2"/>
        <scheme val="minor"/>
      </rPr>
      <t xml:space="preserve"> : </t>
    </r>
    <r>
      <rPr>
        <b/>
        <sz val="11"/>
        <color theme="1"/>
        <rFont val="Calibri"/>
        <family val="2"/>
        <scheme val="minor"/>
      </rPr>
      <t>30 ml à 60 ml</t>
    </r>
    <r>
      <rPr>
        <sz val="11"/>
        <color theme="1"/>
        <rFont val="Calibri"/>
        <family val="2"/>
        <scheme val="minor"/>
      </rPr>
      <t xml:space="preserve"> de mélange, en fonction de la recette.</t>
    </r>
  </si>
  <si>
    <t xml:space="preserve">Le verre Daisy est conçu pour des cocktails longs et rafraîchissants, </t>
  </si>
  <si>
    <t>Volume recommandé pour un service de cocktail dans un verre Pousse-Café :</t>
  </si>
  <si>
    <r>
      <t xml:space="preserve">Un </t>
    </r>
    <r>
      <rPr>
        <b/>
        <sz val="11"/>
        <color theme="1"/>
        <rFont val="Calibri"/>
        <family val="2"/>
        <scheme val="minor"/>
      </rPr>
      <t>verre Pousse-Café</t>
    </r>
    <r>
      <rPr>
        <sz val="11"/>
        <color theme="1"/>
        <rFont val="Calibri"/>
        <family val="2"/>
        <scheme val="minor"/>
      </rPr>
      <t xml:space="preserve">, utilisé pour des cocktails servis en couches comme le </t>
    </r>
    <r>
      <rPr>
        <b/>
        <sz val="11"/>
        <color theme="1"/>
        <rFont val="Calibri"/>
        <family val="2"/>
        <scheme val="minor"/>
      </rPr>
      <t>Pousse-Café</t>
    </r>
    <r>
      <rPr>
        <sz val="11"/>
        <color theme="1"/>
        <rFont val="Calibri"/>
        <family val="2"/>
        <scheme val="minor"/>
      </rPr>
      <t xml:space="preserve"> ou des boissons digestives, a généralement une capacité de </t>
    </r>
    <r>
      <rPr>
        <b/>
        <sz val="11"/>
        <color theme="1"/>
        <rFont val="Calibri"/>
        <family val="2"/>
        <scheme val="minor"/>
      </rPr>
      <t>60 ml à 90 ml</t>
    </r>
    <r>
      <rPr>
        <sz val="11"/>
        <color theme="1"/>
        <rFont val="Calibri"/>
        <family val="2"/>
        <scheme val="minor"/>
      </rPr>
      <t>.</t>
    </r>
  </si>
  <si>
    <r>
      <t>Garniture</t>
    </r>
    <r>
      <rPr>
        <sz val="11"/>
        <color theme="1"/>
        <rFont val="Calibri"/>
        <family val="2"/>
        <scheme val="minor"/>
      </rPr>
      <t xml:space="preserve"> : Le verre laisse également de l'espace pour des garnitures comme des fruits frais ou des herbes.</t>
    </r>
  </si>
  <si>
    <r>
      <t>Glace</t>
    </r>
    <r>
      <rPr>
        <sz val="11"/>
        <color theme="1"/>
        <rFont val="Calibri"/>
        <family val="2"/>
        <scheme val="minor"/>
      </rPr>
      <t xml:space="preserve"> : Ce type de verre est souvent rempli de glace, qui peut représenter environ </t>
    </r>
    <r>
      <rPr>
        <b/>
        <sz val="11"/>
        <color theme="1"/>
        <rFont val="Calibri"/>
        <family val="2"/>
        <scheme val="minor"/>
      </rPr>
      <t>50 % à 60 %</t>
    </r>
    <r>
      <rPr>
        <sz val="11"/>
        <color theme="1"/>
        <rFont val="Calibri"/>
        <family val="2"/>
        <scheme val="minor"/>
      </rPr>
      <t xml:space="preserve"> du volume total du verre.</t>
    </r>
  </si>
  <si>
    <t>permettant de présenter la boisson de manière élégante tout en respectant les proportions des ingrédients.</t>
  </si>
  <si>
    <r>
      <t xml:space="preserve">Le verre Shooter est conçu pour des boissons fortement alcoolisées et servies en petites quantités. Il est généralement rempli à environ </t>
    </r>
    <r>
      <rPr>
        <b/>
        <sz val="11"/>
        <color theme="1"/>
        <rFont val="Calibri"/>
        <family val="2"/>
        <scheme val="minor"/>
      </rPr>
      <t>1/2 à 2/3</t>
    </r>
    <r>
      <rPr>
        <sz val="11"/>
        <color theme="1"/>
        <rFont val="Calibri"/>
        <family val="2"/>
        <scheme val="minor"/>
      </rPr>
      <t xml:space="preserve"> de sa capacité, </t>
    </r>
  </si>
  <si>
    <t>Volume recommandé pour un service de cocktail dans un verre Daisy :</t>
  </si>
  <si>
    <r>
      <t xml:space="preserve">Un </t>
    </r>
    <r>
      <rPr>
        <b/>
        <sz val="11"/>
        <color theme="1"/>
        <rFont val="Calibri"/>
        <family val="2"/>
        <scheme val="minor"/>
      </rPr>
      <t>verre Daisy</t>
    </r>
    <r>
      <rPr>
        <sz val="11"/>
        <color theme="1"/>
        <rFont val="Calibri"/>
        <family val="2"/>
        <scheme val="minor"/>
      </rPr>
      <t xml:space="preserve">, souvent utilisé pour des cocktails comme le </t>
    </r>
    <r>
      <rPr>
        <b/>
        <sz val="11"/>
        <color theme="1"/>
        <rFont val="Calibri"/>
        <family val="2"/>
        <scheme val="minor"/>
      </rPr>
      <t>Gin Daisy</t>
    </r>
    <r>
      <rPr>
        <sz val="11"/>
        <color theme="1"/>
        <rFont val="Calibri"/>
        <family val="2"/>
        <scheme val="minor"/>
      </rPr>
      <t xml:space="preserve"> ou d'autres cocktails fruités et rafraîchissants, a généralement une capacité de </t>
    </r>
    <r>
      <rPr>
        <b/>
        <sz val="11"/>
        <color theme="1"/>
        <rFont val="Calibri"/>
        <family val="2"/>
        <scheme val="minor"/>
      </rPr>
      <t>250 ml à 350 ml</t>
    </r>
    <r>
      <rPr>
        <sz val="11"/>
        <color theme="1"/>
        <rFont val="Calibri"/>
        <family val="2"/>
        <scheme val="minor"/>
      </rPr>
      <t>.</t>
    </r>
  </si>
  <si>
    <r>
      <t>Garniture</t>
    </r>
    <r>
      <rPr>
        <sz val="11"/>
        <color theme="1"/>
        <rFont val="Calibri"/>
        <family val="2"/>
        <scheme val="minor"/>
      </rPr>
      <t xml:space="preserve"> : Ce type de verre est souvent servi sans garniture ou avec une décoration simple comme un zeste de citron ou une cerise.</t>
    </r>
  </si>
  <si>
    <r>
      <t>Conseil</t>
    </r>
    <r>
      <rPr>
        <sz val="11"/>
        <color theme="1"/>
        <rFont val="Calibri"/>
        <family val="2"/>
        <scheme val="minor"/>
      </rPr>
      <t xml:space="preserve"> : Remplir jusqu'aux </t>
    </r>
    <r>
      <rPr>
        <b/>
        <sz val="11"/>
        <color theme="1"/>
        <rFont val="Calibri"/>
        <family val="2"/>
        <scheme val="minor"/>
      </rPr>
      <t>2/3 à 3/4</t>
    </r>
    <r>
      <rPr>
        <sz val="11"/>
        <color theme="1"/>
        <rFont val="Calibri"/>
        <family val="2"/>
        <scheme val="minor"/>
      </rPr>
      <t xml:space="preserve"> du verre, en fonction de l'alcool ou du cocktail utilisé, tout en permettant un joli aspect visuel.</t>
    </r>
  </si>
  <si>
    <t>tout en permettant une bonne proportion de liquide, de glace et de garnitures.</t>
  </si>
  <si>
    <r>
      <t>60 ml</t>
    </r>
    <r>
      <rPr>
        <sz val="11"/>
        <color theme="1"/>
        <rFont val="Calibri"/>
        <family val="2"/>
        <scheme val="minor"/>
      </rPr>
      <t xml:space="preserve"> : Parfois pour des cocktails servis directement dans des shooters.</t>
    </r>
  </si>
  <si>
    <r>
      <t xml:space="preserve">Le verre Cup est conçu pour des cocktails généreux et décoratifs. Il est généralement rempli à </t>
    </r>
    <r>
      <rPr>
        <b/>
        <sz val="11"/>
        <color theme="1"/>
        <rFont val="Calibri"/>
        <family val="2"/>
        <scheme val="minor"/>
      </rPr>
      <t>2/3 à 3/4</t>
    </r>
    <r>
      <rPr>
        <sz val="11"/>
        <color theme="1"/>
        <rFont val="Calibri"/>
        <family val="2"/>
        <scheme val="minor"/>
      </rPr>
      <t xml:space="preserve"> de sa capacité pour une belle présentation </t>
    </r>
  </si>
  <si>
    <r>
      <t>45 ml</t>
    </r>
    <r>
      <rPr>
        <sz val="11"/>
        <color theme="1"/>
        <rFont val="Calibri"/>
        <family val="2"/>
        <scheme val="minor"/>
      </rPr>
      <t xml:space="preserve"> : Utilisé pour des shots un peu plus généreux ou doubles.</t>
    </r>
  </si>
  <si>
    <r>
      <t>30 ml</t>
    </r>
    <r>
      <rPr>
        <sz val="11"/>
        <color theme="1"/>
        <rFont val="Calibri"/>
        <family val="2"/>
        <scheme val="minor"/>
      </rPr>
      <t xml:space="preserve"> : Taille standard pour des shots simples (tequila, vodka, etc.).</t>
    </r>
  </si>
  <si>
    <t>La capacité exacte dépend du modèle du verre, mais voici les volumes les plus courants :</t>
  </si>
  <si>
    <r>
      <t>Garniture</t>
    </r>
    <r>
      <rPr>
        <sz val="11"/>
        <color theme="1"/>
        <rFont val="Calibri"/>
        <family val="2"/>
        <scheme val="minor"/>
      </rPr>
      <t xml:space="preserve"> : Prévoir un peu d'espace pour des garnitures comme des fruits frais, des herbes ou des épices.</t>
    </r>
  </si>
  <si>
    <r>
      <t>Volume du cocktail</t>
    </r>
    <r>
      <rPr>
        <sz val="11"/>
        <color theme="1"/>
        <rFont val="Calibri"/>
        <family val="2"/>
        <scheme val="minor"/>
      </rPr>
      <t xml:space="preserve"> : </t>
    </r>
    <r>
      <rPr>
        <b/>
        <sz val="11"/>
        <color theme="1"/>
        <rFont val="Calibri"/>
        <family val="2"/>
        <scheme val="minor"/>
      </rPr>
      <t>30 ml à 50 ml</t>
    </r>
    <r>
      <rPr>
        <sz val="11"/>
        <color theme="1"/>
        <rFont val="Calibri"/>
        <family val="2"/>
        <scheme val="minor"/>
      </rPr>
      <t xml:space="preserve"> de mélange, selon la recette du shooter. Certaines recettes peuvent nécessiter un peu plus, </t>
    </r>
  </si>
  <si>
    <r>
      <t>Glace</t>
    </r>
    <r>
      <rPr>
        <sz val="11"/>
        <color theme="1"/>
        <rFont val="Calibri"/>
        <family val="2"/>
        <scheme val="minor"/>
      </rPr>
      <t xml:space="preserve"> : Le verre Cup est souvent rempli de glace (en glaçons ou en glace pilée), représentant environ </t>
    </r>
    <r>
      <rPr>
        <b/>
        <sz val="11"/>
        <color theme="1"/>
        <rFont val="Calibri"/>
        <family val="2"/>
        <scheme val="minor"/>
      </rPr>
      <t>50 % à 60 %</t>
    </r>
    <r>
      <rPr>
        <sz val="11"/>
        <color theme="1"/>
        <rFont val="Calibri"/>
        <family val="2"/>
        <scheme val="minor"/>
      </rPr>
      <t xml:space="preserve"> du volume total du verre.</t>
    </r>
  </si>
  <si>
    <t>Volume recommandé pour un service de cocktail dans un verre Shooter :</t>
  </si>
  <si>
    <t>Les shooters sont généralement servis en petites portions, idéales pour des cocktails forts ou des mélanges simples.</t>
  </si>
  <si>
    <t>Volume recommandé pour un service de cocktail dans un verre Cup :</t>
  </si>
  <si>
    <r>
      <t>Volume liquide du cocktail</t>
    </r>
    <r>
      <rPr>
        <sz val="11"/>
        <color theme="1"/>
        <rFont val="Calibri"/>
        <family val="2"/>
        <scheme val="minor"/>
      </rPr>
      <t xml:space="preserve"> : </t>
    </r>
    <r>
      <rPr>
        <b/>
        <sz val="11"/>
        <color theme="1"/>
        <rFont val="Calibri"/>
        <family val="2"/>
        <scheme val="minor"/>
      </rPr>
      <t>20 ml à 40 ml</t>
    </r>
    <r>
      <rPr>
        <sz val="11"/>
        <color theme="1"/>
        <rFont val="Calibri"/>
        <family val="2"/>
        <scheme val="minor"/>
      </rPr>
      <t xml:space="preserve"> de mélange, en fonction de la recette.</t>
    </r>
  </si>
  <si>
    <t>mais il est rare de remplir un verre à shooter au-delà de 60 ml.</t>
  </si>
  <si>
    <r>
      <t xml:space="preserve">Un </t>
    </r>
    <r>
      <rPr>
        <b/>
        <sz val="11"/>
        <color theme="1"/>
        <rFont val="Calibri"/>
        <family val="2"/>
        <scheme val="minor"/>
      </rPr>
      <t>verre Cup</t>
    </r>
    <r>
      <rPr>
        <sz val="11"/>
        <color theme="1"/>
        <rFont val="Calibri"/>
        <family val="2"/>
        <scheme val="minor"/>
      </rPr>
      <t xml:space="preserve">, souvent utilisé pour des cocktails comme des </t>
    </r>
    <r>
      <rPr>
        <b/>
        <sz val="11"/>
        <color theme="1"/>
        <rFont val="Calibri"/>
        <family val="2"/>
        <scheme val="minor"/>
      </rPr>
      <t>punchs</t>
    </r>
    <r>
      <rPr>
        <sz val="11"/>
        <color theme="1"/>
        <rFont val="Calibri"/>
        <family val="2"/>
        <scheme val="minor"/>
      </rPr>
      <t xml:space="preserve"> ou des </t>
    </r>
    <r>
      <rPr>
        <b/>
        <sz val="11"/>
        <color theme="1"/>
        <rFont val="Calibri"/>
        <family val="2"/>
        <scheme val="minor"/>
      </rPr>
      <t>cocktails à base de fruits</t>
    </r>
    <r>
      <rPr>
        <sz val="11"/>
        <color theme="1"/>
        <rFont val="Calibri"/>
        <family val="2"/>
        <scheme val="minor"/>
      </rPr>
      <t xml:space="preserve">, a généralement une capacité de </t>
    </r>
    <r>
      <rPr>
        <b/>
        <sz val="11"/>
        <color theme="1"/>
        <rFont val="Calibri"/>
        <family val="2"/>
        <scheme val="minor"/>
      </rPr>
      <t>300 ml à 500 ml</t>
    </r>
    <r>
      <rPr>
        <sz val="11"/>
        <color theme="1"/>
        <rFont val="Calibri"/>
        <family val="2"/>
        <scheme val="minor"/>
      </rPr>
      <t>.</t>
    </r>
  </si>
  <si>
    <r>
      <t xml:space="preserve">Un </t>
    </r>
    <r>
      <rPr>
        <b/>
        <sz val="11"/>
        <color theme="1"/>
        <rFont val="Calibri"/>
        <family val="2"/>
        <scheme val="minor"/>
      </rPr>
      <t>verre Shooter</t>
    </r>
    <r>
      <rPr>
        <sz val="11"/>
        <color theme="1"/>
        <rFont val="Calibri"/>
        <family val="2"/>
        <scheme val="minor"/>
      </rPr>
      <t xml:space="preserve">, utilisé pour des cocktails servis en petites quantités, comme le </t>
    </r>
    <r>
      <rPr>
        <b/>
        <sz val="11"/>
        <color theme="1"/>
        <rFont val="Calibri"/>
        <family val="2"/>
        <scheme val="minor"/>
      </rPr>
      <t>B52</t>
    </r>
    <r>
      <rPr>
        <sz val="11"/>
        <color theme="1"/>
        <rFont val="Calibri"/>
        <family val="2"/>
        <scheme val="minor"/>
      </rPr>
      <t xml:space="preserve"> ou le </t>
    </r>
    <r>
      <rPr>
        <b/>
        <sz val="11"/>
        <color theme="1"/>
        <rFont val="Calibri"/>
        <family val="2"/>
        <scheme val="minor"/>
      </rPr>
      <t>Tequila Slammer</t>
    </r>
    <r>
      <rPr>
        <sz val="11"/>
        <color theme="1"/>
        <rFont val="Calibri"/>
        <family val="2"/>
        <scheme val="minor"/>
      </rPr>
      <t xml:space="preserve">, a généralement une capacité de </t>
    </r>
    <r>
      <rPr>
        <b/>
        <sz val="11"/>
        <color theme="1"/>
        <rFont val="Calibri"/>
        <family val="2"/>
        <scheme val="minor"/>
      </rPr>
      <t>30 ml à 60 ml</t>
    </r>
    <r>
      <rPr>
        <sz val="11"/>
        <color theme="1"/>
        <rFont val="Calibri"/>
        <family val="2"/>
        <scheme val="minor"/>
      </rPr>
      <t>.</t>
    </r>
  </si>
  <si>
    <t xml:space="preserve">Une chope pour un cocktail Pimm's a généralement une capacité de 500 ml à 1 litre, </t>
  </si>
  <si>
    <t xml:space="preserve">Martini est conçu pour être rempli à environ 2/3 à 3/4 de sa capacité, </t>
  </si>
  <si>
    <t>Un verre piscine, généralement utilisé pour des cocktails tropicaux et exotiques, a une grande capacité, typiquement entre 500 ml et 700 ml.</t>
  </si>
  <si>
    <t>Un verre Hot Drink, utilisé pour des cocktails chauds comme le Irish Coffee, le Hot Toddy ou le Café Viennois, a généralement une capacité de 250 ml à 350 ml.</t>
  </si>
  <si>
    <t xml:space="preserve">Un verre mug, souvent utilisé pour des cocktails décontractés ou des boissons servies en grandes quantités </t>
  </si>
  <si>
    <t>Un verre Highball, souvent utilisé pour des cocktails longs comme le Whiskey Highball ou le Gin Tonic, a généralement une capacité de 250 ml à 350 ml.</t>
  </si>
  <si>
    <t>Mule, également appelé verre à Moscow Mule (souvent en métal, typiquement en cuivre), a une capacité qui varie généralement entre 350 ml et 500 ml.</t>
  </si>
  <si>
    <t>Un verre Egg Nog, utilisé principalement pour servir des cocktails crémeux comme l'Egg Nog (à base de lait, œufs et alcool), a généralement une capacité de 250 ml à 300 ml.</t>
  </si>
  <si>
    <t xml:space="preserve">Les verres Tiki, souvent utilisés pour des cocktails exotiques et élaborés, ont une capacité totale généralement comprise entre 350 ml et 600 ml, </t>
  </si>
  <si>
    <t xml:space="preserve">Un verre Toddy, utilisé pour des cocktails chauds comme le Hot Toddy, a généralement une capacité de 240 ml à 300 ml. </t>
  </si>
  <si>
    <t>Un verre Cooler, souvent utilisé pour des cocktails rafraîchissants et fruités comme le Sea Breeze ou le Hurricane, a généralement une capacité de 350 ml à 500 ml.</t>
  </si>
  <si>
    <t xml:space="preserve">Un verre INAO (standard pour la dégustation de vins) a une capacité totale d’environ 215 ml, </t>
  </si>
  <si>
    <t>Un verre Collins, utilisé pour des cocktails longs comme le Tom Collins ou le Gin Fizz, a généralement une capacité de 350 ml à 500 ml.</t>
  </si>
  <si>
    <t xml:space="preserve">Un verre tumbler (ou old-fashioned) est utilisé pour une grande variété de cocktails. </t>
  </si>
  <si>
    <t>Un verre Colada, souvent utilisé pour des cocktails comme la Piña Colada, a généralement une capacité de 350 ml à 500 ml.</t>
  </si>
  <si>
    <t xml:space="preserve">Julep, souvent utilisé pour des cocktails classiques comme le Mint Julep, </t>
  </si>
  <si>
    <t>Un verre Blended, souvent utilisé pour des cocktails mélangés (comme des Frozen Margaritas ou des Frozen Daiquiris), a généralement une capacité de 350 ml à 500 ml.</t>
  </si>
  <si>
    <t>short drink, utilisé pour des cocktails forts ou courts (comme le Whisky Sour, le Negroni, ou l'Old Fashioned), a généralement une capacité d'environ 200 ml à 300 ml.</t>
  </si>
  <si>
    <t>bière peut varier en taille, mais pour le service d’un cocktail dans ce type de verre,</t>
  </si>
  <si>
    <t>Un verre Old Fashioned, également connu sous le nom de verre à whisky ou verre Rocks, utilisé pour des cocktails comme le Old Fashioned ou le Negroni, a généralement une capacité de 200 ml à 300 ml.</t>
  </si>
  <si>
    <t xml:space="preserve">Un verre fantaisie, souvent utilisé pour des cocktails décorés et exotiques, peut varier largement en fonction de sa taille et de son design. </t>
  </si>
  <si>
    <t>Un verre Flip, utilisé pour des cocktails comme le Egg Flip ou des cocktails crémeux à base d'œufs, a généralement une capacité de 200 ml à 300 ml.</t>
  </si>
  <si>
    <t xml:space="preserve">Un verre Stockholm, souvent utilisé pour des cocktails classiques comme le Gin Tonic ou le Vodka Tonic, </t>
  </si>
  <si>
    <t>Un verre straight, utilisé pour des cocktails forts servis "neat" (sans glace) ou avec peu de glace, a généralement une capacité d'environ 180 ml à 250 ml.</t>
  </si>
  <si>
    <t>Un verre Virgin, souvent utilisé pour des cocktails sans alcool (comme les Virgin Mojito ou Virgin Piña Colada), a généralement une capacité de 300 ml à 400 ml.</t>
  </si>
  <si>
    <t>Un verre de dégustation, souvent utilisé pour des cocktails raffinés ou des spiritueux purs,</t>
  </si>
  <si>
    <t>smoothie a généralement une capacité de 300 ml à 500 ml, en fonction de la taille du verre.</t>
  </si>
  <si>
    <t xml:space="preserve">Un verre coupe, souvent utilisé pour des cocktails élégants comme le champagne, le cocktail Daiquiri ou le Mojito classique, </t>
  </si>
  <si>
    <t>Un verre Rickey, souvent utilisé pour des cocktails comme le Gin Rickey ou le Whiskey Rickey, a généralement une capacité de 300 ml à 400 ml.</t>
  </si>
  <si>
    <t>Un verre Sparkling, souvent utilisé pour des cocktails à base de vin mousseux comme le Mimosa ou le Bellini, a généralement une capacité de 150 ml à 250 ml.</t>
  </si>
  <si>
    <t>Un verre Punch, souvent utilisé pour des cocktails comme le Punch au rhum ou d'autres boissons fruitées et festives, a généralement une capacité de 300 ml à 500 ml.</t>
  </si>
  <si>
    <t>Un verre Neat, souvent utilisé pour servir des spiritueux purs comme le whisky, le cognac ou le rhum, a généralement une capacité de 150 ml à 200 ml.</t>
  </si>
  <si>
    <t>margarita, reconnaissable à sa coupe évasée, a une capacité généralement comprise entre 300 ml et 400 ml.</t>
  </si>
  <si>
    <t>Un verre coupette, souvent utilisé pour des cocktails comme le champagne, le Mimosa ou le cocktail Daiquiri, a généralement une capacité d'environ 150 ml à 250 ml.</t>
  </si>
  <si>
    <t>Un verre Fizz, utilisé pour des cocktails comme le Gin Fizz ou le Tom Collins, a généralement une capacité de 300 ml à 400 ml.</t>
  </si>
  <si>
    <t xml:space="preserve">flûte classique pour les cocktails ou le champagne a une capacité généralement comprise entre 120 ml et 180 ml. </t>
  </si>
  <si>
    <t>Un verre fixe, souvent utilisé pour des cocktails comme le Gin Fizz ou d'autres mélanges longs, a une capacité généralement comprise entre 300 ml et 400 ml.</t>
  </si>
  <si>
    <t xml:space="preserve">Un verre digestif, utilisé pour servir des boissons comme le cognac, le whisky ou l'armagnac, a généralement une capacité de 120 ml à 180 ml. </t>
  </si>
  <si>
    <t>Un verre Daisy, souvent utilisé pour des cocktails comme le Gin Daisy ou d'autres cocktails fruités et rafraîchissants, a généralement une capacité de 250 ml à 350 ml.</t>
  </si>
  <si>
    <t>VDN (Vin Doux Naturel) est conçu pour servir des vins fortifiés ou des cocktails à base de vins doux. La contenance typique est 75 ml à 150 ml,</t>
  </si>
  <si>
    <t>Un verre Cup, souvent utilisé pour des cocktails comme des punchs ou des cocktails à base de fruits, a généralement une capacité de 300 ml à 500 ml.</t>
  </si>
  <si>
    <t>Un verre Pousse-Café, utilisé pour des cocktails servis en couches comme le Pousse-Café ou des boissons digestives, a généralement une capacité de 60 ml à 90 ml.</t>
  </si>
  <si>
    <t>Un verre Cobblers, souvent utilisé pour des cocktails comme le Cobbler ou des boissons à base de vin ou de fruits, a généralement une capacité de 300 ml à 350 ml.</t>
  </si>
  <si>
    <t>Un verre Shooter, utilisé pour des cocktails servis en petites quantités, comme le B52 ou le Tequila Slammer, a généralement une capacité de 30 ml à 60 ml.</t>
  </si>
  <si>
    <t xml:space="preserve">Décoration : </t>
  </si>
  <si>
    <t>Décoration</t>
  </si>
  <si>
    <t>Décoration : cerise à l'eau de vie.Zeste de citron.Demi-tranche de citron.Mures.Paille.Olive verte.Grains de café.Basilic frais.Menthe fraiche.Tranche orange.Zeste d'orange.Lamelle de gingembre.etc..</t>
  </si>
  <si>
    <t xml:space="preserve">Verre Old fashioned appelé aussi Trumbler bas pour short drink sur glace .whiskies.ABA/ABV </t>
  </si>
  <si>
    <t xml:space="preserve">Matériel : </t>
  </si>
  <si>
    <t>Matériel</t>
  </si>
  <si>
    <t>Verre INAO : vins au verre.VDN/VDL .Kir</t>
  </si>
  <si>
    <t>Matériel : Doseur.Passoire fine.Passoire à cocktail.Shaker Boston.Pilon.Cuillère de bar.Presse agrumes.Passoire à julep.plucheur.Bec verseur.Shaker continental.Shaker 3 pièces. Etc..</t>
  </si>
  <si>
    <t>Modifiez ou saisissez matériel et Décoration</t>
  </si>
  <si>
    <t>Timbale pour cocktail type Julep's</t>
  </si>
  <si>
    <t>Verre à cocktail short drink servi sans glace appelé aussi verre "Martini"</t>
  </si>
  <si>
    <t xml:space="preserve">Verre timbale Mule à cocktail intérieur inox plaqué de cuivre </t>
  </si>
  <si>
    <t xml:space="preserve">Verre flute à champagne vin effervescent.kir royal.coctail sparkling </t>
  </si>
  <si>
    <t>Verre à VDN . vins au verre servis frais sans glace</t>
  </si>
  <si>
    <t xml:space="preserve">Verre Tiki . cocktail exotique </t>
  </si>
  <si>
    <t xml:space="preserve">Verre à dégustation pour digestif et certains after dinner cocktails appelé aussi verre à digestif.snifter </t>
  </si>
  <si>
    <t>Verre Shooter pour digestifs.B52.téquilla…</t>
  </si>
  <si>
    <t xml:space="preserve">Verre fantaisie toutes formes pour cocktail sans alcool </t>
  </si>
  <si>
    <t xml:space="preserve">Timbale  à Julep pour cocktail type Julep's </t>
  </si>
  <si>
    <t xml:space="preserve">Verre Margarita (service frosen) : façon coupe de champagne appelée aussi "Sour" </t>
  </si>
  <si>
    <t>Verre Trumbler cocktail aussi appelé tube. Highball.cheminée.long drink.service des anisés</t>
  </si>
  <si>
    <t>Verre épais Toddy pour hot drink . Irish coffee</t>
  </si>
  <si>
    <t>Double verre à cocktail short drink . coupette coktail</t>
  </si>
  <si>
    <t>Hauteur de ligne 24</t>
  </si>
  <si>
    <t>Chope à pimm's en forme de chope</t>
  </si>
  <si>
    <t xml:space="preserve">Verre à bierre </t>
  </si>
  <si>
    <t xml:space="preserve">Verre  à cocktail short drink servi sans glace appelé aussi verre "Martini" </t>
  </si>
  <si>
    <t>collez les "Verres"</t>
  </si>
  <si>
    <t xml:space="preserve">Supérieur à 35 cl </t>
  </si>
  <si>
    <t xml:space="preserve">Supérieur à 10 cl = ou inférieur à 35 cl </t>
  </si>
  <si>
    <t>Egal ou Inférieur à 10 cl</t>
  </si>
  <si>
    <t>les Carif-Oref</t>
  </si>
  <si>
    <t>Plan du site</t>
  </si>
  <si>
    <t>Associations professionnelles et syndicats A l'International</t>
  </si>
  <si>
    <t>Travailler en situation de handicap</t>
  </si>
  <si>
    <t>Associations professionnelles et syndicats En Europe</t>
  </si>
  <si>
    <t>Travailler en Europe et dans le Monde</t>
  </si>
  <si>
    <t>Associations professionnelles et syndicats En France</t>
  </si>
  <si>
    <t>https://www.facebook.com/p/M%C3%A9tiers-H%C3%B4tel-Resto-61550670557738/?locale=fr_FR</t>
  </si>
  <si>
    <t>NOS CONSEILS POUR POSTULER DANS L’HÔTELLERIE DE LUXE ET LA RESTAURATION GASTRONOMIQUE</t>
  </si>
  <si>
    <t>Fiche métier Barman</t>
  </si>
  <si>
    <t>Les offres d'emploi en Bar</t>
  </si>
  <si>
    <t>titre alcoométrique volumique (TAV) final</t>
  </si>
  <si>
    <t>https://www.apeb-mcb.fr/pages/l-association/l-a-p-e-b/</t>
  </si>
  <si>
    <t>https://www.hotellerie-restauration.ac-versailles.fr/spip.php?page=recherche&amp;recherche=bar</t>
  </si>
  <si>
    <t>http://www.apeb-mcb.fr/medias/files/ccc-v2-04juillet2020.pdf</t>
  </si>
  <si>
    <t>mise à jour Juin 2020 rentrée scolaire 2020/21</t>
  </si>
  <si>
    <t>Source : CARNET DE COCKTAILS CONTEMPORAINS à l'usage de l'enseignement du bar APEB</t>
  </si>
  <si>
    <t>https://restaurantcfavm.jimdofree.com/bar/cocktails/</t>
  </si>
  <si>
    <t>https://blog.monouso.fr/tout-savoir-sur-les-types-de-cocktails/</t>
  </si>
  <si>
    <t>https://www.rhum-cocktails.com/mixologie/cocktail.html</t>
  </si>
  <si>
    <t>(On peut traduire « Sour » par acide)</t>
  </si>
  <si>
    <t>Apparu dans les années 1970 aux États-Unis.</t>
  </si>
  <si>
    <t>Historique : Variante du classique « SOUR », où la liqueur remplace l’eau de vie.</t>
  </si>
  <si>
    <t>Il existe 2 types de « Sour » : ceux servis sur glace et ceux servis dans un verre à cocktail.</t>
  </si>
  <si>
    <t xml:space="preserve"> (si réalisation avec blanc d’œuf ou aqua-faba).</t>
  </si>
  <si>
    <t>* La technique du « dry shake » ou « reverse shake » est recommandée</t>
  </si>
  <si>
    <t>N.B. : * Le blanc d’œuf (ou aqua-faba) sera proposé lors de la vente. (2 cl = ½ blanc d’œuf)</t>
  </si>
  <si>
    <t>1 Cerise à l’Eau-de-vie</t>
  </si>
  <si>
    <t>Décoration : ½ Tranche de Citron</t>
  </si>
  <si>
    <t>À terme il est souvent utile d’en posséder 2 ou 3 de mesures différentes pour parer à toutes les recettes.</t>
  </si>
  <si>
    <t>5 cl 50 ml Liqueur Amaretto</t>
  </si>
  <si>
    <t xml:space="preserve">En quelques mots c’est le jigger le plus courant, très pratique. </t>
  </si>
  <si>
    <t>2 cl 20 ml Jus de Citron</t>
  </si>
  <si>
    <t xml:space="preserve"> Ils sont en général en acier inoxydable de diverses couleurs. Ils ont les rebords arrondis pour faciliter l’écoulement. </t>
  </si>
  <si>
    <t>2 cl 20 ml Blanc d’œuf ou Aqua-faba (facultatif)*</t>
  </si>
  <si>
    <t>En forme de sablier il comporte habituellement un conteneur 2 fois plus volumineux que l’autre (2/4 cl ou 1/2 oz).</t>
  </si>
  <si>
    <t>1 cerise à l’eau-de-vie.</t>
  </si>
  <si>
    <t xml:space="preserve">Le japanese jigger. C’est le type que vous retrouverez le plus souvent dans les bars à cocktail. </t>
  </si>
  <si>
    <t>Garnir avec ½ tranche de citron et</t>
  </si>
  <si>
    <t>il est conseillé de choisir des jiggers proposant comme mesure 40 ml/20 ml ou 25 ml/50 ml.</t>
  </si>
  <si>
    <t>Frapper puis passer dans un verre old fashioned sur cubes de glace.</t>
  </si>
  <si>
    <t xml:space="preserve"> 1 oz soit 30 ml, surnommée pony shot</t>
  </si>
  <si>
    <t>Verser tous les ingrédients dans un shaker suffisamment rempli de glace.</t>
  </si>
  <si>
    <t>un volume de 1,5 oz soit environ 44 ml, est appelé jigger shot</t>
  </si>
  <si>
    <t>1 Barspoon Sucre en Poudre (facultatif)</t>
  </si>
  <si>
    <t>dans un verre old fashioned sur glace.</t>
  </si>
  <si>
    <t>COCKTAIL JIGGER  Capacité: 30/60ml</t>
  </si>
  <si>
    <t>Cocktail classique, au shaker,</t>
  </si>
  <si>
    <t>sur glace</t>
  </si>
  <si>
    <t>32 tasses = 16 pintes = 4 quarts = 1 gallon = 4 litres..</t>
  </si>
  <si>
    <t>Shaker Old Fashioned</t>
  </si>
  <si>
    <t>2 tasses = 1 pinte</t>
  </si>
  <si>
    <t>AMARETTO SOUR 7 ou 9 cl</t>
  </si>
  <si>
    <t>1 cup = 1 tasse = 250 ml = 8 oz = 1 grand verre</t>
  </si>
  <si>
    <t>1 décilitre = 0,1 litre = 10 centilitres = 100 millilitres</t>
  </si>
  <si>
    <t>Ajoutez une cerise</t>
  </si>
  <si>
    <t>1 millilitre est noté 1 ml</t>
  </si>
  <si>
    <t>Mélangez une trentaine de secondes, puis servez dans un verre à pied.</t>
  </si>
  <si>
    <t>1 centilitre est noté 1 cl</t>
  </si>
  <si>
    <t>1 cuiller à mélanger de sirop de framboise, de groseille ou de grenadine</t>
  </si>
  <si>
    <t>1 décilitre est noté 1 dl</t>
  </si>
  <si>
    <t>1 part de kirsch d'Alsace</t>
  </si>
  <si>
    <t>1 litre est noté 1 L</t>
  </si>
  <si>
    <t>2 parts de vermouth sec</t>
  </si>
  <si>
    <t>1 jet : quelques gouttes</t>
  </si>
  <si>
    <t>Dans un verre à mélange rempli de gros glaçons, placer :</t>
  </si>
  <si>
    <t>1 trait : quelques gouttes</t>
  </si>
  <si>
    <t>LA RECETTE DU ROSE COCKTAIL</t>
  </si>
  <si>
    <t>1 dash : quelques gouttes</t>
  </si>
  <si>
    <t>1 ounce = 1 oz : 3 centilitres ou 30 grammes</t>
  </si>
  <si>
    <t>TOTAL = 12 cl</t>
  </si>
  <si>
    <t>10 mesures de bar : 7 centilitres</t>
  </si>
  <si>
    <t>Compléter de soda : 5 cl</t>
  </si>
  <si>
    <t>1 cuillerée à soupe : 8 ml</t>
  </si>
  <si>
    <t>5/10 de gin = 5 x 0,7 = 3,5 cl</t>
  </si>
  <si>
    <t>1 cuillerée à café : 5 ml</t>
  </si>
  <si>
    <t>5/10 de jus de citron = 5 x 0,7= 3,5 cl</t>
  </si>
  <si>
    <t>1 mesure = 1 mesure : 4 centilitres</t>
  </si>
  <si>
    <t>TOTAL = 7 cl</t>
  </si>
  <si>
    <t>https://www.elle.fr/Elle-a-Table/Les-dossiers-de-la-redaction/Dossier-de-la-redac/Les-graduations-de-cocktails-2625150</t>
  </si>
  <si>
    <t>8/10 gin = 8 x 0,7= 5,6 cl soit 5,5 cl (arrondi)</t>
  </si>
  <si>
    <t>cocktail  Les graduations :  NB: Certaines mesures ont été arrondies légèrement.</t>
  </si>
  <si>
    <t>2/10 vermouth dry = 2 x 0,7= 1,4 cl soit 1,5 cl (arrondi)</t>
  </si>
  <si>
    <t>Rappel de calcul des doses pour un cocktail avec 7 cl d’alcool</t>
  </si>
  <si>
    <t>6 oz</t>
  </si>
  <si>
    <t>6 1/4 oz</t>
  </si>
  <si>
    <t>4 1/2 doses</t>
  </si>
  <si>
    <t>18 cl</t>
  </si>
  <si>
    <t>http://technoresto.org/les-ateliers-experimentaux/la-realisation-des-cocktails/la-realisation-des-cocktails-cours-complet/</t>
  </si>
  <si>
    <t>5 3/4 oz</t>
  </si>
  <si>
    <t>4 1/4 doses</t>
  </si>
  <si>
    <t>17 cl</t>
  </si>
  <si>
    <t>Calcul des doses :</t>
  </si>
  <si>
    <t>5 1/2 oz</t>
  </si>
  <si>
    <t>4 doses</t>
  </si>
  <si>
    <t>16 cl</t>
  </si>
  <si>
    <t>5 oz</t>
  </si>
  <si>
    <t>5 1/4 oz</t>
  </si>
  <si>
    <t>8/10</t>
  </si>
  <si>
    <t>3 3/4 doses</t>
  </si>
  <si>
    <t>15 cl</t>
  </si>
  <si>
    <t>4 3/4 oz</t>
  </si>
  <si>
    <t>3 1/2 doses</t>
  </si>
  <si>
    <t>14 cl</t>
  </si>
  <si>
    <t>Le zest des agrumes peut également être récupéré en pressant la peau de ces derniers et en récoltant les essences qui s’en dégagent.</t>
  </si>
  <si>
    <t>4 1/2 oz</t>
  </si>
  <si>
    <t>3 1/4 doses</t>
  </si>
  <si>
    <t>13 cl</t>
  </si>
  <si>
    <t xml:space="preserve">Zester, c’est prélever/râper la partie colorée de l’écorce d’un agrume comme le citron ou l’orange pour l’intégrer à un cocktail. </t>
  </si>
  <si>
    <t>4 oz</t>
  </si>
  <si>
    <t>4 1/4 oz</t>
  </si>
  <si>
    <t>3 doses</t>
  </si>
  <si>
    <t>12 cl</t>
  </si>
  <si>
    <t xml:space="preserve"> Cela atténue le goût de l’alcool et met plus en valeur les saveurs et les arômes des ingrédients.</t>
  </si>
  <si>
    <t>3 3/4 oz</t>
  </si>
  <si>
    <t>2 3/4 doses</t>
  </si>
  <si>
    <t>11 cl</t>
  </si>
  <si>
    <t>Rafraîchir, c’est refroidir un verre en le remplissant temporairement de glace, ou en le passant au réfrigérateur. Il s’agit de conserver l’effet du froid un peu plus longtemps lors de la dégustation.</t>
  </si>
  <si>
    <t>Cela permet de se débarrasser des éléments solides de la préparation (glace, pulpe, etc.) et d’obtenir un cocktail lisse et doux.</t>
  </si>
  <si>
    <t>5/10</t>
  </si>
  <si>
    <t xml:space="preserve">Passer, c’est filtrer le mélange effectué préalablement dans un shaker ou dans un verre à mélange à l’aide d’une passoire (celle du shaker ou autre). </t>
  </si>
  <si>
    <t>Cette action permet l’obtention d’une préparation lisse et onctueuse, idéale pour les milk-shakes et smoothies comme pour les recettes de Banarama ou Perfect Colada.</t>
  </si>
  <si>
    <t xml:space="preserve">Mixer, c’est mettre tous les ingrédients d’un cocktail (galace pilée inclue) dans un mélangeur électrique ou un blender puis mélanger le tout. </t>
  </si>
  <si>
    <t xml:space="preserve"> L’objectif est de créer une collerette décorative et sucrée (ou salée) sur le verre.</t>
  </si>
  <si>
    <t>Givrer un verre, c’est tremper le rebord du verre dans du jus de citron, un sirop ou une liqueur avant de le plonger dans du sucre (blanc ou coloré) ou du sel.</t>
  </si>
  <si>
    <t>2/10</t>
  </si>
  <si>
    <t>L’astuce est de continuer à mélanger les ingrédients jusqu’à ce que le shaker soit recouvert de buée. La préparation est alors bien fraîche et le cocktail, prêt à être servi.</t>
  </si>
  <si>
    <t xml:space="preserve">Frapper au shaker, c’est agiter énergiquement le shaker contenant les différents ingrédients et de la glace pendant quelques secondes. </t>
  </si>
  <si>
    <t>Le mouvement de mélange doit habituellement se faire du bas vers le haut afin de bien mélanger les composants.</t>
  </si>
  <si>
    <t xml:space="preserve">Brasser un cocktail, c’est mélanger les différents ingrédients du cocktail directement dans un verre à mélange en touillant avec une cuillère à mélange. </t>
  </si>
  <si>
    <t>pour un long drink de 18 cl</t>
  </si>
  <si>
    <t xml:space="preserve"> Cela se fait généralement avec des sodas, des jus ou de l’eau pétillante.</t>
  </si>
  <si>
    <t>…..</t>
  </si>
  <si>
    <t>….</t>
  </si>
  <si>
    <t>Allonger un cocktail, c’est ajouter une boisson non alcoolisée dans une base concentrée en alcool (short drink) afin de la diluer et de la transformer en long drink.</t>
  </si>
  <si>
    <t>Le Lexique de la Mixologie: Les Actions</t>
  </si>
  <si>
    <t>Souvent, dans les cocktails, il est possible de remplacer une dose de 29,57 ml par une dose métrique de 25 ml, ce qui ne fait aucun mal et permet d'obtenir une boisson excellente</t>
  </si>
  <si>
    <t>15/ Shooter  un shooter est un cocktail de quelques centilitres se buvant d'un seul trait.</t>
  </si>
  <si>
    <t>Comme vous pouvez le constater, une once liquide (oz) est presque 20 % plus grande que les 25 ml / 2,5 cl d'once métrique. </t>
  </si>
  <si>
    <t>14/ Rafraichir ses verres... rafraichir un verre à l'aide de glace ou en le passant ou réfrigérateur.</t>
  </si>
  <si>
    <t>LE MOT DE LA FIN</t>
  </si>
  <si>
    <t>13/ Givrer ses verres... passer le bord du verre à cocktail dans du jus de citron puis dans du sucre ou du sel.</t>
  </si>
  <si>
    <t>12/ Long drinks / soft drinks   Cela oppose les boissons longues de 12 à 25 cl aux boissons courtes de 7 à 10 cl.</t>
  </si>
  <si>
    <t>Par exemple, avec un bec verseur calibré à 1 cl, si vous versez pendant 3 secondes, vous aurez ajouté 3 cl à votre cocktail.</t>
  </si>
  <si>
    <t>Si vous aviez demandé un Martini Gibson, on vous servira alors un Martini avec un oignon au vinaigre.</t>
  </si>
  <si>
    <t>Il vous suffit ensuite de compter le nombre de seconde que vous versez pour savoir quelle quantité de liquide vous avez mis dans votre préparation.</t>
  </si>
  <si>
    <t xml:space="preserve">11/ Dry Classic Martini... que vous aurez alors commandé un Martini accompagné d'un zeste de citron ou d'une olive verte. </t>
  </si>
  <si>
    <t>En général, on utilise des becs verseurs avec une vitesse de versage calibrée.</t>
  </si>
  <si>
    <t>10/ Prémix  Cela fait référence à... un mélange d'un alcool fort et d'une boisson non-alcoolisée comme un soda.</t>
  </si>
  <si>
    <t>La coulée libre est l'aptitude à verser avec précision différentes mesures, c'est-à-dire 1oz, 1/2oz, 2oz, etc.</t>
  </si>
  <si>
    <t>9/ From the barrel...littéralement "tiré du fût", un whisky from the barrel vient directement du barril.</t>
  </si>
  <si>
    <t>LA COULÉE LIBRE</t>
  </si>
  <si>
    <t>8/ Fizzy  Vous avez commandé un Mojito Fizzy ? Il vous sera donc servi pétillant.</t>
  </si>
  <si>
    <t xml:space="preserve"> On parle aussi de Master Blender pour désigner un maitre en la matière de mixer des whiskies.</t>
  </si>
  <si>
    <t>La taille des cuillères de bar peut varier d'un pays à l'autre, bien que les normes s'orientent vers 5 ml.</t>
  </si>
  <si>
    <t>7/ Blended On dit d'un whisky qu'il est blended quand c'est un assemblage de plusieurs whiskies.</t>
  </si>
  <si>
    <t>6/ Frozen... un cocktail frozen a été fait au blender. On parle par exemple de Frozen Daiquiri.</t>
  </si>
  <si>
    <t>5/ Straight ... un cocktail préparé avec de la glace au shaker mais servi sans glace.</t>
  </si>
  <si>
    <t>4/ Sour ... un short drink préparé à base de jus de citron, de sucre et d'un alcool de base. La Margarita, la Caipirinha et le Daiquiri sont les plus connus.</t>
  </si>
  <si>
    <t>3/ Neat...un cocktail sans glace. La plupart des whiskies sont commandés neat et dégustés à température ambiante.</t>
  </si>
  <si>
    <t>2/ On the rocks...un cocktail où l'alcool fort se boit pur avec des glaçons. Le whisky on the rocks est la boisson la plus connue.</t>
  </si>
  <si>
    <t>1 tiret = un shake d'une bouteille amère. Il n'existe pas de mesure formelle pour le tiret</t>
  </si>
  <si>
    <t>Dans certains pays, dont l'Inde notamment, on utilise également le terme "Mocktail" pour désigner un cocktail sans alcool.</t>
  </si>
  <si>
    <t>1 part = pas de mesure particulière associée mais tous les ingrédients sont utilisés dans les mêmes mesures ou équivalent</t>
  </si>
  <si>
    <t xml:space="preserve">1/ Virgin.. un cocktail sans alcool. On parle ainsi de Virgin Colada ou Virgin mojito. </t>
  </si>
  <si>
    <t>LES AUTRES MESURES</t>
  </si>
  <si>
    <t>http://www.legardemangerdusud.com/10-expressions-de-barman-a-maitriser-pour-commander-un-cocktail/</t>
  </si>
  <si>
    <t>15 expressions à connaître au bar</t>
  </si>
  <si>
    <t>La norme nationale est qu'une dose simple est de 1,5 oz (44,3 ml ou 4,4 cl) et qu'une dose double est de 2 oz (59,14 ml ou 5,9 cl).</t>
  </si>
  <si>
    <t>aux États-Unis, les bars sont libres de définir leur propre coulée simple et double</t>
  </si>
  <si>
    <t>https://www.pinterest.fr/pin/808818414309984531/</t>
  </si>
  <si>
    <t>1 once (once liquide) = 29,57 ml ou 2,9 cl</t>
  </si>
  <si>
    <t>Gratuit : nos fiches de cocktails à imprimer</t>
  </si>
  <si>
    <t>LE SYSTÈME IMPÉRIAL</t>
  </si>
  <si>
    <t>https://www.pinterest.fr/pin/AUQTmedKV8e6C-ofmN8WexSbcCfGwlJ2mGd2Ic14Ek4pmdXZvRPK93U/</t>
  </si>
  <si>
    <t>Le shot de 25 ml / 2,5 cl est considéré comme une once métrique et vous entendrez les gens l'appeler ainsi ; dans le prochain chapitre, nous allons en savoir plus sur l'once impériale ou "originale".</t>
  </si>
  <si>
    <t>https://www.etsy.com/fr/listing/946437976/affiche-de-cocktail-de-luxe?epik=dj0yJnU9R3JrX3RjX05QUlRYcjlTS1JjdFFVUlEwSG9YeENGVHUmcD0wJm49RkhSTXg3blhaU3AyNGF5SmM5NGZFQSZ0PUFBQUFBR0tjbWQ0</t>
  </si>
  <si>
    <t>Ce sont vos mesures de base et tout autre terme de mesure relatif aux coups, demi-coup, quart de coup, etc. sont dérivé d'un coup complet</t>
  </si>
  <si>
    <t>Affiches de cocktails</t>
  </si>
  <si>
    <t>1 shot / simple coulée = 25 ml / 2,5 cl</t>
  </si>
  <si>
    <t>https://www.pinterest.fr/jorjasbluebird/cocktails/</t>
  </si>
  <si>
    <t>LE SYSTÈME MÉTRIQUE</t>
  </si>
  <si>
    <t>Images et tableaux</t>
  </si>
  <si>
    <t>https://www.meilleursouvriersdefrance.info/fichiers/sujets/8a22c3c9-55dd-4fbf-afa7-030d28e3c643.pdf</t>
  </si>
  <si>
    <t>LES UNITÉS DE MESURE DE COCKTAIL</t>
  </si>
  <si>
    <t>SOMMELLERIE (règlement du concours)</t>
  </si>
  <si>
    <t>https://www.hotellerie-restauration.ac-versailles.fr/spip.php?article3100</t>
  </si>
  <si>
    <t>http://www.apeb-mcb.fr/medias/files/ccc-v2-01septembre2021.pdf</t>
  </si>
  <si>
    <t>en cl</t>
  </si>
  <si>
    <t>MOF Maître d’hôtel, du Service et des Arts de la table  (règlement du concours)</t>
  </si>
  <si>
    <t>LES 10 RÈGLES DE LA CONFECTION DES COCKTAILS Applicables à l’enseignement du bar dans les lycées et UFA hôteliers en France.</t>
  </si>
  <si>
    <t>CARNET DE COCKTAILS CONTEMPORAINS Mise à jour : 01 Septembre 2021, Rentrée Scolaire 2021/22 volumes en cl</t>
  </si>
  <si>
    <t>http://www.apeb-mcb.fr/medias/files/guide-debits-de-boissons-nov-2018.pdf</t>
  </si>
  <si>
    <t>GUIDE DES DÉBITS DE BOISSONS Ministère de l’intérieur règlementation</t>
  </si>
  <si>
    <t>https://www.1001cocktails.com/recettes/selection_cafes-speciaux.aspx</t>
  </si>
  <si>
    <t>https://www.apeb-mcb.fr/</t>
  </si>
  <si>
    <t>Recette selection Cafés Spéciaux</t>
  </si>
  <si>
    <t>Association des Professeurs Enseignants en Bar site de l'Association</t>
  </si>
  <si>
    <t>https://webtv.hotellerie-restauration.ac-versailles.fr/Bar-et-boissons</t>
  </si>
  <si>
    <t>https://webtv.hotellerie-restauration.ac-versailles.fr/MAF-Employe-Barman-2017-ecrit</t>
  </si>
  <si>
    <t>Bar et boissons  74 vidéos dans cette partie</t>
  </si>
  <si>
    <t>MAF Employé Barman 2017  Les épreuves écrites vidéo Youtube</t>
  </si>
  <si>
    <t>https://www.facebook.com/MagazineBarmag/</t>
  </si>
  <si>
    <t>https://www.meilleursouvriersdefrance.info/fichiers/sujets/e776e59a-c170-4b79-b62e-4dde976a7e2c.pdf</t>
  </si>
  <si>
    <t>http://barmag.fr/</t>
  </si>
  <si>
    <t>Métiers de la restauration et de l’hôtellerie « Arts de la Table et du Service » (règlement du concours)</t>
  </si>
  <si>
    <t>Barmag</t>
  </si>
  <si>
    <t>https://ent2d.ac-bordeaux.fr/disciplines/hotellerie/wp-content/uploads/sites/46/2017/07/TA_C_GUILLOT_cocktails_1csr_eleve_suite202-5.pdf</t>
  </si>
  <si>
    <t>https://www.youtube.com/watch?v=xq4L3IBHBgU&amp;t=1s</t>
  </si>
  <si>
    <t>Technologie appliquée restaurant-Les cocktails-première bac pro CSR</t>
  </si>
  <si>
    <t>Cocktails Mania N°2 : Comment réussir un Cosmopolitan ou cosmo</t>
  </si>
  <si>
    <t>https://hra.spip.ac-rouen.fr/IMG/pdf/documents_eleves_a_completer.pdf</t>
  </si>
  <si>
    <t>https://cocktailmolotov.org/</t>
  </si>
  <si>
    <t xml:space="preserve">FICHE DE REALISATION ET D’ANALYSE DE COCKTAIL TE - 2Nde Bac Pro Commercialisation et services de restaurant </t>
  </si>
  <si>
    <t>Cocktail Molotov</t>
  </si>
  <si>
    <t>https://ent2d.ac-bordeaux.fr/disciplines/hotellerie/wp-content/uploads/sites/46/2017/07/TA_Mise_en_situation_Ep_E31_atelier_bar-5.pdf</t>
  </si>
  <si>
    <t>https://www.recette-punch.com/</t>
  </si>
  <si>
    <t>https://www.meilleursouvriersdefrance.info/concoursmaf.html</t>
  </si>
  <si>
    <t>https://www.recettes-cocktails.fr/guide-barman/</t>
  </si>
  <si>
    <t>LE CONCOURS MAF  Un des Meilleurs Apprentis de France</t>
  </si>
  <si>
    <t>Guide du barman  volumes en cl</t>
  </si>
  <si>
    <t>http://mon-barman.restaurantemploi.com/2016/05/02/infographie-recettes-cocktails-celebres/</t>
  </si>
  <si>
    <t>https://briottet.fr/recettes-cocktails/</t>
  </si>
  <si>
    <t>Mon Barman</t>
  </si>
  <si>
    <t>Découvrez la Maison Briottet  volumes en cl</t>
  </si>
  <si>
    <t>https://www.youtube.com/c/Votrebarman/videos</t>
  </si>
  <si>
    <t>https://www.750g.com/recettes-boissons/</t>
  </si>
  <si>
    <t>VotreBarman.com  La passion du bar "made in France" SPECTACLE</t>
  </si>
  <si>
    <t>750g Recettes de boissons  volumes en cl</t>
  </si>
  <si>
    <t>https://www.facebook.com/Infosbar</t>
  </si>
  <si>
    <t>https://www.gastronomico.fr/recettes-cocktails/</t>
  </si>
  <si>
    <t>https://www.youtube.com/c/InfosbarParis/playlists</t>
  </si>
  <si>
    <t>Gastronomico Les Cocktails par Catégories volumes en cl</t>
  </si>
  <si>
    <t>https://www.infosbar.com/Cocktails_r38.html</t>
  </si>
  <si>
    <t>infosbar.com vous offre toute l’actualité du bar sur un plateau ! </t>
  </si>
  <si>
    <t>https://www.cocktailmag.fr/recette-cocktail</t>
  </si>
  <si>
    <t>Recettes de cocktails volumes en cl</t>
  </si>
  <si>
    <t>https://www.youtube.com/channel/UCx0-LMFuXuNqt2kL2R4XKlw/videos</t>
  </si>
  <si>
    <t>Service a la Française SAF  vidéos Youtube (pub)</t>
  </si>
  <si>
    <t>https://www.liqueurs-pecorari.fr/cocktails-liqueurs</t>
  </si>
  <si>
    <t>Liqueur Pecorari volumes en cl</t>
  </si>
  <si>
    <t>https://www.youtube.com/watch?v=PyCECdB-658</t>
  </si>
  <si>
    <t>Meilleur Ouvrier de France catégorie barman : premières sélections à La Rochelle (titré)  vidéo Youtube (pub)</t>
  </si>
  <si>
    <t>https://www.associationdesbarmendefrance.fr/le-cocktail-du-mois</t>
  </si>
  <si>
    <t>https://www.youtube.com/watch?v=bUBxP5zWvHY&amp;list=PL-uWG0fLsMHYIIMvzjieTiM7CBJPaZpmK&amp;index=8</t>
  </si>
  <si>
    <t>Association des Barmen de France volumes en cl</t>
  </si>
  <si>
    <t>Comment concevoir son Journal de Caisse sur Excel</t>
  </si>
  <si>
    <t>https://www.youtube.com/watch?v=cmk-Pluwk9E</t>
  </si>
  <si>
    <t>Meilleur Ouvrier de France : Christophe, le barman  vidéo Youtube (pub)</t>
  </si>
  <si>
    <t>https://www.atelierdeschefs.fr/fr/recette/7513-cocktail-mojito.php</t>
  </si>
  <si>
    <t>https://www.pointdevente.fr/fr/actualites/guide-pratique-lors-d-une-location-d-un-bar-a277</t>
  </si>
  <si>
    <t>L'ATELIER DES CHEFS volumes en cl</t>
  </si>
  <si>
    <t>Guide pratique lors d'une location d'un bar</t>
  </si>
  <si>
    <t>https://www.facebook.com/Maxime-Hoerth-MOF-Barman-432259463541680/?ref=page_internal</t>
  </si>
  <si>
    <t>Maxime Hoerth MOF Barman (page Facebook)</t>
  </si>
  <si>
    <t>https://www.metro.fr/inspiration/recette-chef/cocktail</t>
  </si>
  <si>
    <t>https://propulsebyca.fr/idees-business/debit-de-boissons</t>
  </si>
  <si>
    <t>METRO  Recettes de cocktails  volumes en cl</t>
  </si>
  <si>
    <t>Comment ouvrir un bar ?</t>
  </si>
  <si>
    <t>https://www.meilleursouvriersdefrance.info/fichiers/sujets/39ec75c8-afab-43f5-a667-8fa20d7f0261.pdf</t>
  </si>
  <si>
    <t>Concours « Un des Meilleurs Apprentis de France » BARMAN (règlement du concours)</t>
  </si>
  <si>
    <t>https://www.siroter.com/</t>
  </si>
  <si>
    <t>https://blog.monouso.fr/comptabilite-pour-un-bar-guide-du-debutant/</t>
  </si>
  <si>
    <t>Recettes de cocktails avec alcool avec couleurs des mélanges  volumes en cl</t>
  </si>
  <si>
    <t>La comptabilité d’un bar : guide du débutant</t>
  </si>
  <si>
    <t>https://www.dailymotion.com/video/x2h1t9j</t>
  </si>
  <si>
    <t>Le meilleur ouvrier de France version barman VID2O Dailymotion (pub)</t>
  </si>
  <si>
    <t>https://www.cocktail-sans-alcool.fr/</t>
  </si>
  <si>
    <t>https://finmodelslab.com/fr/blogs/operating-costs/bar-operating-costs</t>
  </si>
  <si>
    <t>Recettes de cocktails sans alcool avec couleurs des mélanges  volumes en cl  &gt;</t>
  </si>
  <si>
    <t>Maîtriser les coûts d'exploitation des bars</t>
  </si>
  <si>
    <t>https://www.youtube.com/watch?v=Iy_b5VroBH8</t>
  </si>
  <si>
    <t>MIXOLOGIE: Mes 5 cocktails préférés - recettes et trucs! vidéo Youtube</t>
  </si>
  <si>
    <t>https://www.mesrecettesfaciles.fr/course/boisson</t>
  </si>
  <si>
    <t>https://www.captaincontrat.com/exercer-un-metier/hotellerie-restauration/ouvrir-bar</t>
  </si>
  <si>
    <t>mes recettes faciles.fr  volumes en cl</t>
  </si>
  <si>
    <t>https://www.youtube.com/channel/UC5FY153skYmJLRYUzaRpXHw</t>
  </si>
  <si>
    <t>Atelier de Mixologie vidéo Youtube</t>
  </si>
  <si>
    <t>https://www.google.com/search?client=firefox-b-d&amp;q=livret-cocktails-sam-BD.pdf++volumes+en+cl</t>
  </si>
  <si>
    <t>https://www.permis-de-exploitation.fr/guides/permis-dexploitation/942-l-reglementations-tenue-d-bar.html</t>
  </si>
  <si>
    <t>livret-cocktails-sam-BD.pdf  volumes en cl</t>
  </si>
  <si>
    <t>Les réglementations pour la tenue d’un bar</t>
  </si>
  <si>
    <t>https://www.youtube.com/watch?v=fKnzt18rlz8</t>
  </si>
  <si>
    <t>Grenoble : à la découverte de la mixologie, l’art de créer et préparer des cocktails vidéo Youtube</t>
  </si>
  <si>
    <t>https://www.bloc-notes-culinaire.com/2019/09/les-cocktails-techniques-et-recettes.html</t>
  </si>
  <si>
    <t>https://www.b2b-infos.com/17029/guide-pour-une-ouverture-de-bar/</t>
  </si>
  <si>
    <t>LES COCKTAILS : TECHNIQUES ET RECETTES  volumes en cl</t>
  </si>
  <si>
    <t>Guide pour une ouverture de bar</t>
  </si>
  <si>
    <t>https://www.youtube.com/watch?v=WB9DuajLRas</t>
  </si>
  <si>
    <t>Mixologie : l'Art du Mélange</t>
  </si>
  <si>
    <t>https://www.colombes.fr/documents/Actualites/cocktails_sans_alcool.pdf</t>
  </si>
  <si>
    <t>https://www.rencontres-digitales-franchise.fr/toutes-actualites/franchise-bar-votre-guide-complet/</t>
  </si>
  <si>
    <t>https://www.1001cocktails.com/recettes/selection_cocktails-sans-alcool.aspx</t>
  </si>
  <si>
    <t>Les Franchises Bar : votre guide complet</t>
  </si>
  <si>
    <t>Recette selection Cocktails sans Alcool volumes en cl</t>
  </si>
  <si>
    <t>MIXOLOGIE : LE MEILLEUR MATÉRIEL DE BAR</t>
  </si>
  <si>
    <t>https://www.banket.fr/articles/ouvrir-un-bar-a-jus-guide-complet-2023</t>
  </si>
  <si>
    <t>https://www.google.com/search?client=firefox-b-d&amp;q=CARNET+DE+COCKTAILS+CONTEMPORAINS+</t>
  </si>
  <si>
    <t>en cl et en ml</t>
  </si>
  <si>
    <t>Ouvrir un bar à jus : Guide complet 2022</t>
  </si>
  <si>
    <t>https://www.votrebarman.com/le-metier-de-barman/un-barista-cest-quoi/</t>
  </si>
  <si>
    <t>CARNET DE COCKTAILS CONTEMPORAINS</t>
  </si>
  <si>
    <t>https://www.votrebarman.com/le-metier-de-barman/le-flair-bartending-cest-quoi/</t>
  </si>
  <si>
    <t>https://www.zenchef.com/guide/gerer-plannings-restaurant</t>
  </si>
  <si>
    <t>Le flair bartending est une technique de service qui consiste à créer l’animation au bar</t>
  </si>
  <si>
    <t>https://chefsimon.com/recettes/tag/cocktails</t>
  </si>
  <si>
    <t>4 étapes pour bien gérer les plannings de son restaurant</t>
  </si>
  <si>
    <t>Le Flair Bartending, cest quoi ?</t>
  </si>
  <si>
    <t>Chef Simon des recettes de cocktails pour un apéritif festif et convivial</t>
  </si>
  <si>
    <t>file:///D:/T%C3%A9l%C3%A9chargement/2018-12-Guide-des-Debits-de-Boissons.pdf</t>
  </si>
  <si>
    <t>https://fr.wikipedia.org/wiki/Portail:Boisson?tableofcontents=1</t>
  </si>
  <si>
    <t>https://www.youtube.com/channel/UC9bCk8rrz7vu0sixoSXM0lA/videos</t>
  </si>
  <si>
    <t>GUIDE DES DÉBITS DE BOISSONS</t>
  </si>
  <si>
    <t>le portail des boissons</t>
  </si>
  <si>
    <t>https://www.youtube.com/watch?v=LCyadYIDxyQ</t>
  </si>
  <si>
    <t>https://www.youtube.com/watch?v=9jTZf20YmcU</t>
  </si>
  <si>
    <t>https://www.google.com/search?q=barman+dans+une+discotheque&amp;client=firefox-b-d&amp;sca_esv=595044018&amp;biw=1920&amp;bih=947&amp;tbm=vid&amp;sxsrf=AM9HkKl28i5qPkap_kvSI68isEdc6rjBXQ%3A1704189798712&amp;ei=Zt-TZZz9KtSfkdUP6-i7-AQ&amp;oq=barman+dans+une+discotheque&amp;gs_lp=Eg1nd3Mtd2l6LXZpZGVvIhtiYXJtYW4gZGFucyB1bmUgZGlzY290aGVxdWUqAggAMgUQIRifBUi1dlCOLViWZHABeACQAQCYAUqgAYMHqgECMTS4AQHIAQD4AQHCAgQQIxgnwgIGEAAYFhgewgIIEAAYFhgeGAqIBgE&amp;sclient=gws-wiz-video</t>
  </si>
  <si>
    <t>https://www.youtube.com/user/TerresdecocktailsTV/videos</t>
  </si>
  <si>
    <t>Mixologie moléculaire - Margarita et  Gin Tonic</t>
  </si>
  <si>
    <t>barman barmaid dans une discotheque</t>
  </si>
  <si>
    <t>TerresdecocktailsTV</t>
  </si>
  <si>
    <t>https://www.youtube.com/c/CocktailMolotovTV/videos</t>
  </si>
  <si>
    <t>https://www.google.com/search?client=firefox-b-d&amp;sca_esv=595044018&amp;sxsrf=AM9HkKnE8HianWTiTHftAaD4AucgoYr0Ww:1704189749706&amp;q=barman+dans+un+palace&amp;tbm=vid&amp;source=lnms&amp;sa=X&amp;ved=2ahUKEwjlz6TFub6DAxWDQ6QEHYXSAPMQ0pQJegQICxAB&amp;biw=1920&amp;bih=947&amp;dpr=1</t>
  </si>
  <si>
    <t>https://www.youtube.com/watch?v=75iVoz74k0E</t>
  </si>
  <si>
    <t>CocktailMolotov TV vidéo Youtube</t>
  </si>
  <si>
    <t>barman barmaid dans un palace</t>
  </si>
  <si>
    <t>Comment utiliser le pilon le jigger et le stirrer</t>
  </si>
  <si>
    <t>https://www.alambic-magazine.com/category/cocktails/cocktails-inspirations/</t>
  </si>
  <si>
    <t>https://www.reseaurural.fr/sites/default/files/documents/fichiers/2018-06/Etude_fonctionnement_cafes_associatifs_2014.pdf</t>
  </si>
  <si>
    <t>https://la-maison-du-barman.fr/10000146-doseurs</t>
  </si>
  <si>
    <t>Cocktails inspirations  volumes en ml</t>
  </si>
  <si>
    <t>Quels « modèles » de création et de fonctionnement des cafés associatifs?</t>
  </si>
  <si>
    <t>https://placecocktail.fr/collections/doseur-cocktail</t>
  </si>
  <si>
    <t>DOSEURS COCKTAIL</t>
  </si>
  <si>
    <t>https://www.monin.com/fr/astuces-conseils-cocktails-sans-alcool</t>
  </si>
  <si>
    <t>https://www.jdc.fr/gestion-de-boisson-alcools</t>
  </si>
  <si>
    <t>Depuis 1912, MONIN propose une gamme complète de solutions innovantes pour les professionnels du bar et des coffee shops  volumes en ml</t>
  </si>
  <si>
    <t>La gestion de vos alcools, bières et vins</t>
  </si>
  <si>
    <t>https://www.youtube.com/watch?v=EtAXqhFucRY</t>
  </si>
  <si>
    <t>Apprendre à doser avec ou sans Jigger</t>
  </si>
  <si>
    <t>https://www.auxdelicesdupalais.net/cat/boisson-jus-cocktails</t>
  </si>
  <si>
    <t>https://www.jdc.fr/blog/reglementation-happy-hour</t>
  </si>
  <si>
    <t>Aux délices du palais  volumes en ml</t>
  </si>
  <si>
    <t>Quelle est la réglementation pour les Happy Hours ?</t>
  </si>
  <si>
    <t>https://www.destinationcocktails.fr/technique/faire-un-cocktail-sans-doseur/</t>
  </si>
  <si>
    <t>Comment doser un cocktail sans doseur ?</t>
  </si>
  <si>
    <t>https://52martinis.com/</t>
  </si>
  <si>
    <t>en onces</t>
  </si>
  <si>
    <t>https://www.joy.io/post/bars-et-restaurants-4-astuces-pour-avoir-une-equipe-efficace</t>
  </si>
  <si>
    <t>PARIS • COCKTAILS • BARS</t>
  </si>
  <si>
    <t>Bars et restaurants : 4 astuces pour avoir une équipe efficace</t>
  </si>
  <si>
    <t>http://cuistophe.free.fr/ouvrage/cocktails.pdf</t>
  </si>
  <si>
    <t>CONNAISSANCE ET TECHNIQUES DU BAR ET DES COCKTAILS André Jutan, Joël Guerinet  Editions Bpi 1 Janvier 2012</t>
  </si>
  <si>
    <t>https://chilledmagazine.com/drinks</t>
  </si>
  <si>
    <t>en oz </t>
  </si>
  <si>
    <t>https://umih.fr/fr/solutions-pro/entreprendre/les-formations-obligatoires/</t>
  </si>
  <si>
    <t>Chilled Magazine</t>
  </si>
  <si>
    <t>Les formations obligatoires</t>
  </si>
  <si>
    <t>https://www.youtube.com/c/La25%C3%A8meHeure/videos</t>
  </si>
  <si>
    <t>https://www.google.com/search?client=firefox-b-d&amp;q=T+E+C+H+N+O+R+E+S+T+O+.+O+R+G+++LA+R%C3%89ALISATION+DES+COCKTAILS+%3A+COURS+COMPLET+</t>
  </si>
  <si>
    <t>Formateur en hôtellerie restauration depuis plus de 20 ans,J’apprends à mes élèves le métier de “Barman”, la réalisation de cocktails, la connaissance des boissons.</t>
  </si>
  <si>
    <t>http://technoresto.org/tp/ta_cocktail/ta_fp.pdf</t>
  </si>
  <si>
    <t>en /10 et cl</t>
  </si>
  <si>
    <t>https://www.joy.io/post/top-10-des-normes-de-securite-haccp-pour-un-bar-ou-restaurant</t>
  </si>
  <si>
    <t>T E C H N O R E S T O . O R G   LA RÉALISATION DES COCKTAILS : COURS COMPLET</t>
  </si>
  <si>
    <t>Top 10 des normes de sécurité HACCP pour un bar ou restaurant</t>
  </si>
  <si>
    <t>https://www.youtube.com/watch?v=vZoPU2ZnwhA</t>
  </si>
  <si>
    <t>https://www.youtube.com/watch?v=UUS1vAguFsw</t>
  </si>
  <si>
    <t>https://webtv.hotellerie-restauration.ac-versailles.fr/IMG/pdf/liste_des_cocktails_classiques_09_04_2010.pdf</t>
  </si>
  <si>
    <t>en /10</t>
  </si>
  <si>
    <t>Formation Barman par Christophe DAVOINE vidéos Youtube (pub SAV)</t>
  </si>
  <si>
    <t>Liste des cocktails classiques établie par l'Association des Barmen de France volumes en 1/10</t>
  </si>
  <si>
    <t>Un lien rompu ou obsolète…ce n'est pas grave votre moteur de recherche saura vous retrouver une documentation actualisée</t>
  </si>
  <si>
    <t>VOLUMES</t>
  </si>
  <si>
    <t>Adresse PC</t>
  </si>
  <si>
    <t>Net-thèque - Webthèque ou Web-thèque comme vous voulez mais ce n'est plus tout à fait une Bibliothèque</t>
  </si>
  <si>
    <t>Transmettez vos savoirs faire peu importe qui les récupère pourvu qu'ils servent un plus grand nombre</t>
  </si>
  <si>
    <t>Dernière mise à jour :</t>
  </si>
  <si>
    <t>Quelques liens utiles : soyez curieux enrichissez vos connaissances</t>
  </si>
  <si>
    <t>LIENS du net SPÉCIAL BAR à l'usage des Barmans et des Barmaids…Bonne navigation</t>
  </si>
  <si>
    <t>ICI</t>
  </si>
  <si>
    <t>8. Olive + blanc + jaune moutarde.</t>
  </si>
  <si>
    <t>7. Taupe + noir + blanc + pêche. ...</t>
  </si>
  <si>
    <t>6. Sarcelle + turquoise + crème + doré ...</t>
  </si>
  <si>
    <t>5. Bleu marin + blanc + doré ...</t>
  </si>
  <si>
    <t>4. Rouge + blanc + gris ardoise. ...</t>
  </si>
  <si>
    <t>3. Rose millénaire + blanc + gris. ...</t>
  </si>
  <si>
    <t>2. Vert foncé + cognac. ...</t>
  </si>
  <si>
    <t>1. Bleu marine + rose millénaire. ...</t>
  </si>
  <si>
    <t>11 &amp; 25, 5 &amp; 32, 14 &amp; 31, 8 et 28, 9 &amp; 30, 13 &amp; 29, 18 &amp; 54, 20 &amp; 34, 7 &amp; 26, et 6 et 27.</t>
  </si>
  <si>
    <t>Les paires de couleurs suivantes sont de la même couleur </t>
  </si>
  <si>
    <t>Parmi les 56 couleurs seulement 40 couleurs apparaissent sur la palette.Les 40 noms de couleurs indiquées sur la palette de couleurs Excel sont à des fins descriptives seulement.</t>
  </si>
  <si>
    <t>Excel reconnaît uniquement les noms de couleur de 1 à 8 (Noir, Blanc, Rouge, Vert, Bleu, Jaune, Magenta et Cyan). Les couleurs 1-16 sont largement compris les noms de couleur dans la palette de couleur VGA. </t>
  </si>
  <si>
    <t>[Couleur 34]</t>
  </si>
  <si>
    <t># CCFFFF</t>
  </si>
  <si>
    <t>[Couleur 33]</t>
  </si>
  <si>
    <t># 00CCFF</t>
  </si>
  <si>
    <t>[Couleur 32]</t>
  </si>
  <si>
    <t># 0000FF</t>
  </si>
  <si>
    <t>[Couleur 31]</t>
  </si>
  <si>
    <t># 008080</t>
  </si>
  <si>
    <t>[Couleur 30]</t>
  </si>
  <si>
    <t># 800000</t>
  </si>
  <si>
    <t>[Couleur 29]</t>
  </si>
  <si>
    <t># 800080</t>
  </si>
  <si>
    <t>[Couleur 28]</t>
  </si>
  <si>
    <t># 00FFFF</t>
  </si>
  <si>
    <t>[Couleur 27]</t>
  </si>
  <si>
    <t># FFFF00</t>
  </si>
  <si>
    <t>[Couleur 26]</t>
  </si>
  <si>
    <t># FF00FF</t>
  </si>
  <si>
    <t>[Couleur 25]</t>
  </si>
  <si>
    <t># 000080</t>
  </si>
  <si>
    <t>[Couleur 24]</t>
  </si>
  <si>
    <t># CCCCFF</t>
  </si>
  <si>
    <t>[Couleur 23]</t>
  </si>
  <si>
    <t># 0066CC</t>
  </si>
  <si>
    <t>[Couleur 22]</t>
  </si>
  <si>
    <t># FF8080</t>
  </si>
  <si>
    <t>[Couleur 21]</t>
  </si>
  <si>
    <t># 660066</t>
  </si>
  <si>
    <t>[Couleur 20]</t>
  </si>
  <si>
    <t>[Couleur 18]</t>
  </si>
  <si>
    <t># 993366</t>
  </si>
  <si>
    <t>[Couleur 17]</t>
  </si>
  <si>
    <t># 9999FF</t>
  </si>
  <si>
    <t>[Couleur 16]</t>
  </si>
  <si>
    <t># 808080</t>
  </si>
  <si>
    <t>[Couleur 15]</t>
  </si>
  <si>
    <t># C0C0C0</t>
  </si>
  <si>
    <t>[Couleur 14]</t>
  </si>
  <si>
    <t>[Couleur 13]</t>
  </si>
  <si>
    <t>[Couleur 12]</t>
  </si>
  <si>
    <t># 808000</t>
  </si>
  <si>
    <t>[Couleur 11]</t>
  </si>
  <si>
    <t>[Couleur 10]</t>
  </si>
  <si>
    <t># 008000</t>
  </si>
  <si>
    <t>[Couleur 9]</t>
  </si>
  <si>
    <t>[Cyan]</t>
  </si>
  <si>
    <t>[Couleur 8]</t>
  </si>
  <si>
    <t>Cyan</t>
  </si>
  <si>
    <t>[Magenta]</t>
  </si>
  <si>
    <t>[Couleur 7]</t>
  </si>
  <si>
    <t>Magenta</t>
  </si>
  <si>
    <t>[Jaune]</t>
  </si>
  <si>
    <t>[Couleur 6]</t>
  </si>
  <si>
    <t>Jaune</t>
  </si>
  <si>
    <t>[Bleu]</t>
  </si>
  <si>
    <t>[Couleur 5]</t>
  </si>
  <si>
    <t>Bleu</t>
  </si>
  <si>
    <t>[Vert]</t>
  </si>
  <si>
    <t># 00FF00</t>
  </si>
  <si>
    <t>[Couleur 4]</t>
  </si>
  <si>
    <t>Vert</t>
  </si>
  <si>
    <t>[Rouge]</t>
  </si>
  <si>
    <t># FF0000</t>
  </si>
  <si>
    <t>[Couleur 3]</t>
  </si>
  <si>
    <t>Rouge</t>
  </si>
  <si>
    <t>[Blanc]</t>
  </si>
  <si>
    <t># FFFFFF</t>
  </si>
  <si>
    <t>[Couleur 2]</t>
  </si>
  <si>
    <t>Blanc</t>
  </si>
  <si>
    <t>[Noir]</t>
  </si>
  <si>
    <t># 000000</t>
  </si>
  <si>
    <t>[Couleur 1]</t>
  </si>
  <si>
    <t>Noire</t>
  </si>
  <si>
    <t>Couleur</t>
  </si>
  <si>
    <t xml:space="preserve">Rouge </t>
  </si>
  <si>
    <t>bgcolor =</t>
  </si>
  <si>
    <t>HTML</t>
  </si>
  <si>
    <t>police</t>
  </si>
  <si>
    <t>Intérieur</t>
  </si>
  <si>
    <t>PALETTE DE COULEURS EXCEL POUR COLORISER VOS FICHES</t>
  </si>
  <si>
    <t>https://www.noovomoi.ca/style-et-maison/maison/article.10-combinaisons-de-couleurs.1.3811169.html</t>
  </si>
  <si>
    <t>Voici les plus belles combinaisons de couleurs pour votre déco!</t>
  </si>
  <si>
    <t>https://www.maisoncreative.com/decorer/couleurs/deco-pastel-comment-dompter-la-douceur-attitude-6335</t>
  </si>
  <si>
    <t>Couleur pastel : comment dompter la douceur attitude en déco ?</t>
  </si>
  <si>
    <t>https://amourmodeetbeaute.com/couleurs-pastels/</t>
  </si>
  <si>
    <t>Couleurs pastels : 5 façons de les porter !</t>
  </si>
  <si>
    <t>https://www.aufeminin.com/conseils-de-mode/couleurs-qui-vont-ensemble-s4015601.html</t>
  </si>
  <si>
    <t>Quelles sont les couleurs qui vont ensemble pour un look tendance ?</t>
  </si>
  <si>
    <t>https://learn.microsoft.com/fr-fr/office/vba/api/excel.xlrgbcolor</t>
  </si>
  <si>
    <t>XlRgbColor, éumération (Excel)</t>
  </si>
  <si>
    <t>https://photokit.com/colors/color-wheel/?lang=fr</t>
  </si>
  <si>
    <t>Découvrez de belles harmonies de couleurs, utilisez la roue chromatique pour créer de superbes palettes de couleurs.</t>
  </si>
  <si>
    <t>https://atelier337.fr/code-couleur-hex/</t>
  </si>
  <si>
    <t>Comment retrouver son HEX et bien l’utiliser</t>
  </si>
  <si>
    <t>https://www.excel-exercice.com/nuances-de-couleurs-dans-excel/</t>
  </si>
  <si>
    <t>Nuancier de couleurs dans Excel</t>
  </si>
  <si>
    <t>https://antoine-moulard.com/webmarketing/comment-trouver-code-couleur-site-internet/</t>
  </si>
  <si>
    <t>Comment trouver le code couleur d’un site internet ?</t>
  </si>
  <si>
    <t>https://www.melina-camberbet.com/2021/01/27/comment-recuperer-le-code-couleur-dune-image/</t>
  </si>
  <si>
    <t>Comment récupérer le code couleur d’une image ou d’une photo</t>
  </si>
  <si>
    <t>Nu+H173+AA178:AB202+AA178:AB194+AA1+AA178:AB200</t>
  </si>
  <si>
    <r>
      <t>C</t>
    </r>
    <r>
      <rPr>
        <sz val="26"/>
        <color theme="1"/>
        <rFont val="Calibri"/>
        <family val="2"/>
        <scheme val="minor"/>
      </rPr>
      <t>om</t>
    </r>
    <r>
      <rPr>
        <sz val="26"/>
        <color rgb="FF007940"/>
        <rFont val="Calibri"/>
        <family val="2"/>
        <scheme val="minor"/>
      </rPr>
      <t>m</t>
    </r>
    <r>
      <rPr>
        <sz val="26"/>
        <color rgb="FF4040FF"/>
        <rFont val="Calibri"/>
        <family val="2"/>
        <scheme val="minor"/>
      </rPr>
      <t>e</t>
    </r>
    <r>
      <rPr>
        <sz val="26"/>
        <color rgb="FFA000C0"/>
        <rFont val="Calibri"/>
        <family val="2"/>
        <scheme val="minor"/>
      </rPr>
      <t>n</t>
    </r>
    <r>
      <rPr>
        <sz val="26"/>
        <color rgb="FFFF0000"/>
        <rFont val="Calibri"/>
        <family val="2"/>
        <scheme val="minor"/>
      </rPr>
      <t>t</t>
    </r>
    <r>
      <rPr>
        <sz val="26"/>
        <color rgb="FFFF8000"/>
        <rFont val="Calibri"/>
        <family val="2"/>
        <scheme val="minor"/>
      </rPr>
      <t xml:space="preserve"> </t>
    </r>
    <r>
      <rPr>
        <sz val="26"/>
        <color theme="1"/>
        <rFont val="Calibri"/>
        <family val="2"/>
        <scheme val="minor"/>
      </rPr>
      <t>m</t>
    </r>
    <r>
      <rPr>
        <sz val="26"/>
        <color rgb="FF007940"/>
        <rFont val="Calibri"/>
        <family val="2"/>
        <scheme val="minor"/>
      </rPr>
      <t>a</t>
    </r>
    <r>
      <rPr>
        <sz val="26"/>
        <color rgb="FF4040FF"/>
        <rFont val="Calibri"/>
        <family val="2"/>
        <scheme val="minor"/>
      </rPr>
      <t>s</t>
    </r>
    <r>
      <rPr>
        <sz val="26"/>
        <color rgb="FFA000C0"/>
        <rFont val="Calibri"/>
        <family val="2"/>
        <scheme val="minor"/>
      </rPr>
      <t>q</t>
    </r>
    <r>
      <rPr>
        <sz val="26"/>
        <color rgb="FFFF0000"/>
        <rFont val="Calibri"/>
        <family val="2"/>
        <scheme val="minor"/>
      </rPr>
      <t>u</t>
    </r>
    <r>
      <rPr>
        <sz val="26"/>
        <color rgb="FFFF8000"/>
        <rFont val="Calibri"/>
        <family val="2"/>
        <scheme val="minor"/>
      </rPr>
      <t>e</t>
    </r>
    <r>
      <rPr>
        <sz val="26"/>
        <color theme="1"/>
        <rFont val="Calibri"/>
        <family val="2"/>
        <scheme val="minor"/>
      </rPr>
      <t xml:space="preserve">r </t>
    </r>
    <r>
      <rPr>
        <sz val="26"/>
        <color rgb="FF4040FF"/>
        <rFont val="Calibri"/>
        <family val="2"/>
        <scheme val="minor"/>
      </rPr>
      <t>l</t>
    </r>
    <r>
      <rPr>
        <sz val="26"/>
        <color rgb="FFA000C0"/>
        <rFont val="Calibri"/>
        <family val="2"/>
        <scheme val="minor"/>
      </rPr>
      <t>e</t>
    </r>
    <r>
      <rPr>
        <sz val="26"/>
        <color rgb="FFFF0000"/>
        <rFont val="Calibri"/>
        <family val="2"/>
        <scheme val="minor"/>
      </rPr>
      <t>s</t>
    </r>
    <r>
      <rPr>
        <sz val="26"/>
        <color rgb="FFFF8000"/>
        <rFont val="Calibri"/>
        <family val="2"/>
        <scheme val="minor"/>
      </rPr>
      <t xml:space="preserve"> </t>
    </r>
    <r>
      <rPr>
        <sz val="26"/>
        <color theme="1"/>
        <rFont val="Calibri"/>
        <family val="2"/>
        <scheme val="minor"/>
      </rPr>
      <t>l</t>
    </r>
    <r>
      <rPr>
        <sz val="26"/>
        <color rgb="FF007940"/>
        <rFont val="Calibri"/>
        <family val="2"/>
        <scheme val="minor"/>
      </rPr>
      <t>i</t>
    </r>
    <r>
      <rPr>
        <sz val="26"/>
        <color rgb="FF4040FF"/>
        <rFont val="Calibri"/>
        <family val="2"/>
        <scheme val="minor"/>
      </rPr>
      <t>g</t>
    </r>
    <r>
      <rPr>
        <sz val="26"/>
        <color rgb="FFA000C0"/>
        <rFont val="Calibri"/>
        <family val="2"/>
        <scheme val="minor"/>
      </rPr>
      <t>n</t>
    </r>
    <r>
      <rPr>
        <sz val="26"/>
        <color rgb="FFFF0000"/>
        <rFont val="Calibri"/>
        <family val="2"/>
        <scheme val="minor"/>
      </rPr>
      <t>e</t>
    </r>
    <r>
      <rPr>
        <sz val="26"/>
        <color rgb="FFFF8000"/>
        <rFont val="Calibri"/>
        <family val="2"/>
        <scheme val="minor"/>
      </rPr>
      <t>s</t>
    </r>
    <r>
      <rPr>
        <sz val="26"/>
        <color rgb="FFFFFF00"/>
        <rFont val="Calibri"/>
        <family val="2"/>
        <scheme val="minor"/>
      </rPr>
      <t xml:space="preserve"> </t>
    </r>
    <r>
      <rPr>
        <sz val="26"/>
        <color rgb="FF007940"/>
        <rFont val="Calibri"/>
        <family val="2"/>
        <scheme val="minor"/>
      </rPr>
      <t>v</t>
    </r>
    <r>
      <rPr>
        <sz val="26"/>
        <color rgb="FF4040FF"/>
        <rFont val="Calibri"/>
        <family val="2"/>
        <scheme val="minor"/>
      </rPr>
      <t>i</t>
    </r>
    <r>
      <rPr>
        <sz val="26"/>
        <color rgb="FFA000C0"/>
        <rFont val="Calibri"/>
        <family val="2"/>
        <scheme val="minor"/>
      </rPr>
      <t>d</t>
    </r>
    <r>
      <rPr>
        <sz val="26"/>
        <color rgb="FFFF0000"/>
        <rFont val="Calibri"/>
        <family val="2"/>
        <scheme val="minor"/>
      </rPr>
      <t>e</t>
    </r>
    <r>
      <rPr>
        <sz val="26"/>
        <color rgb="FFFF8000"/>
        <rFont val="Calibri"/>
        <family val="2"/>
        <scheme val="minor"/>
      </rPr>
      <t>s</t>
    </r>
  </si>
  <si>
    <t>https://www.topster.fr/texte/kolorieren.html</t>
  </si>
  <si>
    <t xml:space="preserve">Couleur du texte  Avec cet outil, vous pouvez créer des textes colorés </t>
  </si>
  <si>
    <t>https://www.youtube.com/watch?v=84Bxh4bBd0w&amp;list=PLVMu3u7A7H5x41x3sCcURsE9mX7onDcyJ&amp;index=11</t>
  </si>
  <si>
    <t>Excel décoration (le cours complet)</t>
  </si>
  <si>
    <t>B7:D7 C6:C8</t>
  </si>
  <si>
    <t>Opérateur d’intersection qui produit une référence aux cellules qui sont communes à deux références</t>
  </si>
  <si>
    <t>(espace)</t>
  </si>
  <si>
    <t>= SOMME (B5 : B15, D5 : D15)</t>
  </si>
  <si>
    <t>Opérateur d’union qui combine plusieurs références en une seule</t>
  </si>
  <si>
    <t>, (virgule)</t>
  </si>
  <si>
    <t>B5:B15</t>
  </si>
  <si>
    <t>Opérateur de plage qui produit une référence à toutes les cellules comprises entre deux références, ces deux références étant incluses</t>
  </si>
  <si>
    <t>: (deux-points)</t>
  </si>
  <si>
    <t>Exemple</t>
  </si>
  <si>
    <t>Signification</t>
  </si>
  <si>
    <t>Opérateurs de référence</t>
  </si>
  <si>
    <t>Combinez des plages de cellules pour effectuer des calculs à l’aide des opérateurs suivants :</t>
  </si>
  <si>
    <t>Lorsque a1 contient « nom » et B1 contient « prénom », = a1&amp; "," &amp;B1 a pour résultat « nom, prénom ».</t>
  </si>
  <si>
    <t>= "Nord" &amp; "vent" a pour résultat « Northwind ».</t>
  </si>
  <si>
    <t>Lie, ou concatène, deux valeurs pour produire une valeur de texte continu</t>
  </si>
  <si>
    <t>&amp; (et commercial)</t>
  </si>
  <si>
    <t>Opérateur de texte</t>
  </si>
  <si>
    <r>
      <t xml:space="preserve">Utilisez le signe </t>
    </r>
    <r>
      <rPr>
        <b/>
        <sz val="16"/>
        <color theme="1"/>
        <rFont val="Verdana"/>
        <family val="2"/>
      </rPr>
      <t> &amp; </t>
    </r>
    <r>
      <rPr>
        <sz val="16"/>
        <color theme="1"/>
        <rFont val="Verdana"/>
        <family val="2"/>
      </rPr>
      <t xml:space="preserve"> pour concaténer (joindre) une ou plusieurs chaînes de texte afin d’obtenir un seul élément de texte.</t>
    </r>
  </si>
  <si>
    <t>Opérateur de concaténation de texte</t>
  </si>
  <si>
    <t xml:space="preserve"> A1&lt;&gt;B1</t>
  </si>
  <si>
    <t>Différent de</t>
  </si>
  <si>
    <t>&lt;&gt; (signe différent)</t>
  </si>
  <si>
    <t xml:space="preserve"> A1&lt; B1</t>
  </si>
  <si>
    <t>Inférieur ou égal à</t>
  </si>
  <si>
    <t>&lt;= (signe inférieur ou égal à)</t>
  </si>
  <si>
    <t xml:space="preserve"> A1&gt; B1</t>
  </si>
  <si>
    <t>Supérieur ou égal à</t>
  </si>
  <si>
    <t>&gt;= (signe supérieur ou égal à)</t>
  </si>
  <si>
    <t xml:space="preserve"> A1&lt;B1</t>
  </si>
  <si>
    <t>Inférieur à</t>
  </si>
  <si>
    <t>&lt; (signe inférieur à)</t>
  </si>
  <si>
    <t xml:space="preserve"> A1&gt;B1</t>
  </si>
  <si>
    <t>Supérieur à</t>
  </si>
  <si>
    <t>&gt; (signe supérieur à)</t>
  </si>
  <si>
    <t xml:space="preserve"> A1  B1</t>
  </si>
  <si>
    <t>Égal à</t>
  </si>
  <si>
    <t>= (signe égal)</t>
  </si>
  <si>
    <t xml:space="preserve">Signification </t>
  </si>
  <si>
    <t>Opérateur de comparaison</t>
  </si>
  <si>
    <t>Vous pouvez comparer deux valeurs avec les opérateurs ci-dessous. Le résultat obtenu est une valeur logique : VRAI ou FAUX.</t>
  </si>
  <si>
    <t>Opérateurs de comparaison</t>
  </si>
  <si>
    <t>Exposant</t>
  </si>
  <si>
    <t>^ (signe insertion)</t>
  </si>
  <si>
    <t>trente</t>
  </si>
  <si>
    <t>Pourcentage</t>
  </si>
  <si>
    <t>% (signe pourcentage)</t>
  </si>
  <si>
    <t>Division</t>
  </si>
  <si>
    <t>/ (barre oblique)</t>
  </si>
  <si>
    <t>Multiplication</t>
  </si>
  <si>
    <t>* (astérisque)</t>
  </si>
  <si>
    <t>Négation</t>
  </si>
  <si>
    <t>= 3 – 3</t>
  </si>
  <si>
    <t>Soustraction</t>
  </si>
  <si>
    <t>– (signe moins)</t>
  </si>
  <si>
    <t>Addition</t>
  </si>
  <si>
    <t>+ (signe plus)</t>
  </si>
  <si>
    <t xml:space="preserve">Opérateur arithmétique </t>
  </si>
  <si>
    <t>Pour effectuer des opérations mathématiques de base, telles que l’addition, la soustraction, la multiplication ou la division, mais aussi combiner des nombres et produire des résultats numériques, utilisez les opérateurs arithmétiques suivants :</t>
  </si>
  <si>
    <t>https://www.youtube.com/watch?v=ti9a06_pj3k</t>
  </si>
  <si>
    <t>Excel comprendre enfin les symboles bizarres</t>
  </si>
  <si>
    <t>https://support.microsoft.com/fr-fr/office/utilisation-d-op%C3%A9rateurs-de-calcul-dans-les-formules-excel-78be92ad-563c-4d62-b081-ae6da5c2ca69</t>
  </si>
  <si>
    <t>Opérateurs arithmétiques</t>
  </si>
  <si>
    <t>Comment lister les fichiers enregistrés dans un dossier et ses sous-dossiers sans VBA sur Excel ?</t>
  </si>
  <si>
    <t>Classer efficacement des documents numériques</t>
  </si>
  <si>
    <t>Nommer, renommer un classeur, une feuille</t>
  </si>
  <si>
    <t>créer des noms de fichiers accessibles</t>
  </si>
  <si>
    <t>Comment bien nommer ses fichiers</t>
  </si>
  <si>
    <t>Comment bien organiser ses documents, images, fichiers, .</t>
  </si>
  <si>
    <t>Comment retrouver vos dossiers</t>
  </si>
  <si>
    <t>La méthode simple pour classer ses dossiers, fichiers et documents sur son ordinateur</t>
  </si>
  <si>
    <t>Comment créer une Arborescence de dossiers</t>
  </si>
  <si>
    <t>Mettez la collaboration au coeur de votre environnement de travail</t>
  </si>
  <si>
    <t>https://www.youtube.com/playlist?list=PLoeG40YJ6XVTVHLRrgzWfhxxjuv3xAUsL</t>
  </si>
  <si>
    <t>Formations express - replays</t>
  </si>
  <si>
    <t>https://www.youtube.com/@lecompagnoninfo/videos</t>
  </si>
  <si>
    <t xml:space="preserve">Lecompagnon  </t>
  </si>
  <si>
    <t>https://www.youtube.com/@Solpedinn/shorts</t>
  </si>
  <si>
    <t>Excel x Solpedinn</t>
  </si>
  <si>
    <t>https://www.youtube.com/@AGNESTutosFormations/playlists</t>
  </si>
  <si>
    <t>AGNES Tutos et Formations</t>
  </si>
  <si>
    <t>https://bureautique-efficace.com/blog/</t>
  </si>
  <si>
    <t>https://www.youtube.com/@bureautique-efficace/videos</t>
  </si>
  <si>
    <t>Cyril Seguenot</t>
  </si>
  <si>
    <t>https://www.youtube.com/@DocteurExcel/videos</t>
  </si>
  <si>
    <t>Docteur Excel</t>
  </si>
  <si>
    <t>https://www.youtube.com/@NaelBAADACHE/shorts</t>
  </si>
  <si>
    <t>Naël | Bureautique Gestion</t>
  </si>
  <si>
    <t>https://www.youtube.com/@AxelROBINFormations/shorts</t>
  </si>
  <si>
    <t>Axel ROBIN</t>
  </si>
  <si>
    <t>https://www.youtube.com/@audreylafleur253/videos</t>
  </si>
  <si>
    <t>Audrey Lafleur</t>
  </si>
  <si>
    <t>https://www.youtube.com/@morpheus-formation</t>
  </si>
  <si>
    <t>Morpheus Formation</t>
  </si>
  <si>
    <t>https://www.youtube.com/c/LaTechavecBertrand/featured</t>
  </si>
  <si>
    <t>La Tech avec Bertrand - Une chaîne Youtube pour progresser</t>
  </si>
  <si>
    <t>https://www.youtube.com/@excel_free/videos</t>
  </si>
  <si>
    <t>Excel Free Pour Tous</t>
  </si>
  <si>
    <t>https://www.youtube.com/results?search_query=shorts+excel</t>
  </si>
  <si>
    <t>Shorts Excels en vrac</t>
  </si>
  <si>
    <t>https://www.youtube.com/@lexceleur/shorts</t>
  </si>
  <si>
    <t>Thomas l'Exceleur</t>
  </si>
  <si>
    <t>https://www.youtube.com/@leprofessor/shorts</t>
  </si>
  <si>
    <t>Le Professor Excel</t>
  </si>
  <si>
    <t>https://www.youtube.com/@lingenieur.y/videos</t>
  </si>
  <si>
    <t>L'Ingénieur Y</t>
  </si>
  <si>
    <t>https://www.youtube.com/hashtag/gestionpersonnel</t>
  </si>
  <si>
    <t>Stéphane ROSSETTI</t>
  </si>
  <si>
    <t>https://www.youtube.com/watch?v=O0dM4SayB_A</t>
  </si>
  <si>
    <t>https://www.youtube.com/watch?v=lhKG0LaSpws</t>
  </si>
  <si>
    <t>https://www.youtube.com/watch?v=VMQY_yuku7w</t>
  </si>
  <si>
    <t>https://www.bonbache.fr/livres-excel-pdf.php#livre-excel-ex</t>
  </si>
  <si>
    <t>https://www.youtube.com/channel/UCW-_iHbGuZG9nsE8D76lpIQ</t>
  </si>
  <si>
    <t>https://www.youtube.com/playlist?list=PLpQBnWleLAauZdFNIw8wNo0AEX1blBtbv</t>
  </si>
  <si>
    <t>https://www.youtube.com/playlist?list=PLpQBnWleLAauNEFq-J2OW8zhlU0uOAUiL</t>
  </si>
  <si>
    <t>https://www.bonbache.fr/</t>
  </si>
  <si>
    <t>https://www.youtube.com/channel/UCW-_iHbGuZG9nsE8D76lpIQ/videos</t>
  </si>
  <si>
    <t>https://www.facebook.com/Sformateur</t>
  </si>
  <si>
    <t>https://excel-exercice.com/</t>
  </si>
  <si>
    <t>https://www.youtube.com/user/ExcelExercice</t>
  </si>
  <si>
    <t>https://www.facebook.com/excelexercice</t>
  </si>
  <si>
    <t>https://excel-exercice.com/qui-sommes-nous/</t>
  </si>
  <si>
    <t>https://www.excel-exercice.com/frederic-le-guen/</t>
  </si>
  <si>
    <t>Frédéric LE GUEN</t>
  </si>
  <si>
    <t>Quelques sites pour vous former</t>
  </si>
  <si>
    <t>►</t>
  </si>
  <si>
    <t>saisissez la formule suivante adaptée à votre page NB.SI(A81:E85;E79)</t>
  </si>
  <si>
    <t>https://www.messletters.com/fr/symbols/</t>
  </si>
  <si>
    <t>collez quelque part dans votre feuille ce qu'il faut rechercher</t>
  </si>
  <si>
    <t>https://fr.piliapp.com/symbol/#whatisit</t>
  </si>
  <si>
    <t>Liens  ►</t>
  </si>
  <si>
    <t>COMMENT RECHERCHER UN NOMBRE DE VALEURS DANS UNE PAGE</t>
  </si>
  <si>
    <t>"▲ à "0</t>
  </si>
  <si>
    <t>LIGNE()-1</t>
  </si>
  <si>
    <t>le résultat jaune se colle avant et le résultat vert se colle après les cellules concernées</t>
  </si>
  <si>
    <t xml:space="preserve"> en collant une flèche ►puis sélectionner le nombre de cellules avec la formule NBVAL</t>
  </si>
  <si>
    <t xml:space="preserve">dans la première colonne indiquez les lignes à masquer </t>
  </si>
  <si>
    <t xml:space="preserve"> "▼ de "0</t>
  </si>
  <si>
    <t>LIGNE()+1</t>
  </si>
  <si>
    <t>0 "lignes masquées "</t>
  </si>
  <si>
    <t>LIGNES(A73:A75)</t>
  </si>
  <si>
    <t>format personnalisé</t>
  </si>
  <si>
    <t>formule</t>
  </si>
  <si>
    <t>affichage</t>
  </si>
  <si>
    <t>Quelques objets qui se déplacent en cliquant dessus vous pouvez les réduire ou les agrandir</t>
  </si>
  <si>
    <t>COMMENT COMPTER LES LIGNES MASQUÉES dans une plage de cellules</t>
  </si>
  <si>
    <t>https://www.bonbache.fr/nettoyer-un-ordinateur-sous-windows-324.html</t>
  </si>
  <si>
    <t>Améliorer les performances du Pc sous Windows</t>
  </si>
  <si>
    <t>https://www.bonbache.fr/sauvegardes-automatisees-et-periodiques-avec-windows-289.html</t>
  </si>
  <si>
    <t>Copies de sauvegarde automatisées avec Windows</t>
  </si>
  <si>
    <t>https://www.youtube.com/@tutortube/playlists</t>
  </si>
  <si>
    <t>https://www.youtube.com/watch?v=UjUXEP_2-4k</t>
  </si>
  <si>
    <t>Faire un planning Journalier/Hebdomadaire sur Excel</t>
  </si>
  <si>
    <t>https://www.youtube.com/watch?v=ImvnUR_jAzY</t>
  </si>
  <si>
    <t>Faire une grille d'évaluation professionnelle sur Excel</t>
  </si>
  <si>
    <t>https://www.youtube.com/watch?v=Sa-v34NonsU</t>
  </si>
  <si>
    <t>#3 Gérer son auto-entreprise sur Excel (+ tableau de bord)</t>
  </si>
  <si>
    <t>https://www.youtube.com/watch?v=NDUf-k8WLgU</t>
  </si>
  <si>
    <t>#2 Gérer son auto-entreprise sur Excel (+ tableau de bord)</t>
  </si>
  <si>
    <t>https://www.youtube.com/watch?v=mjYoxIK0g-Q</t>
  </si>
  <si>
    <t>#1 Gérer son auto-entreprise sur Excel (+ tableau de bord)</t>
  </si>
  <si>
    <t>https://www.youtube.com/@Revizaide512/playlists</t>
  </si>
  <si>
    <t>Cours de comptabilité de gestion / calcul de coûts</t>
  </si>
  <si>
    <t>https://www.youtube.com/watch?v=awxiEoxE0BI</t>
  </si>
  <si>
    <t>Gérer les réclamations clients sur Excel</t>
  </si>
  <si>
    <t>https://www.youtube.com/watch?v=coGOZmw0x0U</t>
  </si>
  <si>
    <t>Calculer un prévisionnel sur Excel</t>
  </si>
  <si>
    <t>https://www.youtube.com/watch?v=DgO2bq9c57Q</t>
  </si>
  <si>
    <t>Calculer le seuil de rentabilité sur Excel</t>
  </si>
  <si>
    <t>https://www.youtube.com/watch?v=sHhE9m_L3ag</t>
  </si>
  <si>
    <t>#3 Faire un tableau de bord Marketing : Les graphiques</t>
  </si>
  <si>
    <t>https://www.youtube.com/watch?v=lIDWqrVfXK0&amp;t=43s</t>
  </si>
  <si>
    <t>#2 Faire un tableau de bord Marketing : Les formules</t>
  </si>
  <si>
    <t>https://www.youtube.com/watch?v=5JuigxvNxMo</t>
  </si>
  <si>
    <t>#1 Faire un tableau de bord Marketing : La mise en forme</t>
  </si>
  <si>
    <t>https://www.youtube.com/watch?v=rTJjpif_nZ4</t>
  </si>
  <si>
    <t>https://www.youtube.com/watch?v=BgevNxeaZF8&amp;t=9s</t>
  </si>
  <si>
    <t>#3 Business plan pour micro-entreprise : tableaux d'amortissements</t>
  </si>
  <si>
    <t>https://www.youtube.com/watch?v=xwTfpLb-jlA</t>
  </si>
  <si>
    <t>https://www.youtube.com/watch?v=cGqXnP8R1mA&amp;t=12s</t>
  </si>
  <si>
    <t>#2 Business plan pour micro-entreprise : la trésorerie</t>
  </si>
  <si>
    <t>https://www.youtube.com/watch?v=r_xC58OmirY</t>
  </si>
  <si>
    <t>https://www.youtube.com/watch?v=WcOVZVavihs</t>
  </si>
  <si>
    <t>#1 Business plan pour micro-entreprise : le plan de financement</t>
  </si>
  <si>
    <t>https://www.bonbache.fr/ajuster-dynamiquement-la-plage-du-calcul-avec-excel-578.html</t>
  </si>
  <si>
    <t>Ajuster dynamiquement les plages de calculs</t>
  </si>
  <si>
    <t>https://www.youtube.com/watch?v=jvhgNLoeDxc</t>
  </si>
  <si>
    <t>Faire une feuille d'inventaire sur Excel</t>
  </si>
  <si>
    <t>https://www.youtube.com/watch?v=x-iEvCTbWqw</t>
  </si>
  <si>
    <t>Les différences d'inventaire</t>
  </si>
  <si>
    <t>https://www.youtube.com/watch?v=ieZLt6Xqz00</t>
  </si>
  <si>
    <t>Elaborer une base de données en Excel : Gestion des Stocks</t>
  </si>
  <si>
    <t>https://www.youtube.com/watch?v=D3HZ4yFykbU</t>
  </si>
  <si>
    <t>Gérer ses stocks (méthode CUMP) sur Excel</t>
  </si>
  <si>
    <t>https://www.youtube.com/watch?v=ohhfQMX6UiM</t>
  </si>
  <si>
    <t>https://www.youtube.com/watch?v=FghlyCQFEnM&amp;list=PLozmtcO5OqdqcgtdTKMXMxh5jGkcMkqdW</t>
  </si>
  <si>
    <t>https://www.youtube.com/watch?v=6wmopvGkrJ8</t>
  </si>
  <si>
    <t>Les indicateurs de stocks !</t>
  </si>
  <si>
    <t>https://www.youtube.com/watch?v=oajJ-F1hF2c&amp;t=365s</t>
  </si>
  <si>
    <t>https://www.youtube.com/watch?v=wjCRBrac1kI&amp;t=798s</t>
  </si>
  <si>
    <t>https://www.youtube.com/watch?v=NZ5goJVWzN8</t>
  </si>
  <si>
    <t>https://www.youtube.com/watch?v=NZ5goJVWzN8&amp;list=PL7FTGXf2TlC0YUCee4T4sIX7ycBNIXnF2&amp;index=19</t>
  </si>
  <si>
    <t xml:space="preserve">Gérer ses stocks sur Excel </t>
  </si>
  <si>
    <t>https://excel-exercice.com/trouver-les-liens-casses-dans-excel/</t>
  </si>
  <si>
    <t>Trouver les liens cassés dans Excel</t>
  </si>
  <si>
    <t>https://filmora.wondershare.fr/animated-video/free-emoji-website-to-download-emoji.html</t>
  </si>
  <si>
    <t>Top 10 des sites d'Emoji gratuits pour télécharger des Emojis en ligne</t>
  </si>
  <si>
    <t>https://emojipedia.org/facebook/</t>
  </si>
  <si>
    <t>https://www.gifsanimes.com/cat-cuisiniers-et-chefs-92.htm</t>
  </si>
  <si>
    <t>http://dlssm.free.fr/s1.html</t>
  </si>
  <si>
    <t>https://pixabay.com/fr/images/search/%C3%A9motic%C3%B4ne/?order=trending</t>
  </si>
  <si>
    <t>https://www.proinfluent.com/emoji-reseaux-sociaux/</t>
  </si>
  <si>
    <t>Emoji réseaux sociaux et émoticônes à copier-coller</t>
  </si>
  <si>
    <t>https://fr.piliapp.com/emoji/list/#tag</t>
  </si>
  <si>
    <t>Ajoutez des emoji dans vos fiches</t>
  </si>
  <si>
    <t>https://www.topster.fr/images-rondes/</t>
  </si>
  <si>
    <t>Chaque image est arrondi avec ce convertisseur d’image en ligne</t>
  </si>
  <si>
    <t>https://www.youtube.com/shorts/r27bzH0Q2PE</t>
  </si>
  <si>
    <t>données à partir d'une image</t>
  </si>
  <si>
    <t>https://www.youtube.com/watch?v=UF9qvUxvrW0&amp;list=PLrTSZgOvZVOBI9t5rPrQnBaLpnFNgahz_</t>
  </si>
  <si>
    <t>https://www.youtube.com/shorts/C79P3RK1APQ</t>
  </si>
  <si>
    <t>Importer un PDF sur Excel en quelques clics !</t>
  </si>
  <si>
    <t>https://www.youtube.com/shorts/Y7WA30mkkUw?feature=share</t>
  </si>
  <si>
    <t>Créer des barres de données instantanément avec ce raccourci !</t>
  </si>
  <si>
    <t>F7 vérification automatique de l'orthographe</t>
  </si>
  <si>
    <t>https://www.youtube.com/shorts/DMGGW_7p1Ek?feature=share</t>
  </si>
  <si>
    <t>retrouver la valeur la plus fréquente</t>
  </si>
  <si>
    <t>https://www.youtube.com/watch?v=7G2AfhToT7A&amp;list=PLVMu3u7A7H5xxpgHo5F0XGN1b0m-pA9qm</t>
  </si>
  <si>
    <t>Expressions régulières ( 4 vidéos )  L'outil magique si on doit manipuler du texte ou nettoyer des fichiers de données.</t>
  </si>
  <si>
    <t>https://waytolearnx.com/2019/08/compter-le-nombre-de-cellules-egales-a-une-valeur-excel.html</t>
  </si>
  <si>
    <t>Compter le nombre de cellules égales à une valeur</t>
  </si>
  <si>
    <t>https://support.microsoft.com/fr-fr/office/m%C3%A9thodes-pour-compter-des-valeurs-dans-une-feuille-de-calcul-81335b1b-d5e8-4f42-ae72-245b948c45bd</t>
  </si>
  <si>
    <t>Méthodes pour compter des valeurs dans une feuille de calcul</t>
  </si>
  <si>
    <t>DIVERS</t>
  </si>
  <si>
    <t>https://excel-en-ligne.fr/formule-bdlire/</t>
  </si>
  <si>
    <t>https://excel.quebec/excel-formules-et-fonctions/excel-fonction-base-de-donnees/fonction-bdlire/</t>
  </si>
  <si>
    <t>https://www.youtube.com/watch?v=-IrBU45jl8Y</t>
  </si>
  <si>
    <t>https://www.youtube.com/watch?v=1EH0B-vDh1E</t>
  </si>
  <si>
    <t>https://www.youtube.com/watch?v=hdbpnnr_tQA</t>
  </si>
  <si>
    <t>EXCEL - UTILISER LA FORMULE BDLIRE</t>
  </si>
  <si>
    <t>https://www.bonbache.fr/compter-les-colonnes-visibles-et-masquees-avec-excel-826.html</t>
  </si>
  <si>
    <t>Compter les colonnes visibles</t>
  </si>
  <si>
    <t>https://www.youtube.com/shorts/sJ5UK3Jtjzk?feature=share</t>
  </si>
  <si>
    <t>le secret de la fonction FILTRE</t>
  </si>
  <si>
    <t>https://www.youtube.com/watch?v=EMXXUtlN5ew</t>
  </si>
  <si>
    <t>Tu connais la fonction CONVERT? | Excel</t>
  </si>
  <si>
    <t>https://www.youtube.com/watch?v=f0Ow0aP8CfQ</t>
  </si>
  <si>
    <t>Excel quand utiliser ALEA</t>
  </si>
  <si>
    <t>https://www.youtube.com/shorts/Ls7Bm7aDPQ4?feature=share</t>
  </si>
  <si>
    <t>une autre manière d'utiliser la fonction SI</t>
  </si>
  <si>
    <t>https://www.youtube.com/watch?v=N93ABr9bRpg</t>
  </si>
  <si>
    <t>Les formules excel ET ( ) &amp; OU ( )</t>
  </si>
  <si>
    <t>https://www.youtube.com/watch?v=fN4CjReEruk</t>
  </si>
  <si>
    <t>ET, OU, Si.conditions, OUX (XOR)</t>
  </si>
  <si>
    <t>https://www.youtube.com/shorts/WsGeL9TZ4gU?feature=share</t>
  </si>
  <si>
    <t>la fonction CHOISIRCOLS</t>
  </si>
  <si>
    <t>https://www.excel-exercice.com/nbcar/</t>
  </si>
  <si>
    <t>Compter le nombre de caractères – Fonction NBCAR</t>
  </si>
  <si>
    <t>https://www.youtube.com/shorts/5WaPDZOlpxQ?feature=share</t>
  </si>
  <si>
    <t>la fonction TRIERPAR pour trier selon plusieurs critères</t>
  </si>
  <si>
    <t>https://www.youtube.com/@Astuces_Excel/videos</t>
  </si>
  <si>
    <t>https://www.youtube.com/watch?v=PHx2Xc4V2dc&amp;list=PLhUJgyAV6lT4E_IQXpFV74WJ7fS_YZd_M</t>
  </si>
  <si>
    <t>https://www.youtube.com/watch?v=odM3NzJUef0</t>
  </si>
  <si>
    <t>https://www.youtube.com/watch?v=3hJP9SRlM9s</t>
  </si>
  <si>
    <t>https://www.youtube.com/watch?v=Ao-DmleiexA</t>
  </si>
  <si>
    <t>Recherche X</t>
  </si>
  <si>
    <t>https://www.youtube.com/shorts/YkOkru8yX98?feature=share</t>
  </si>
  <si>
    <t>RECHERCHEX avec un critère ET</t>
  </si>
  <si>
    <t>https://www.youtube.com/watch?v=rBx5CMD6DS0</t>
  </si>
  <si>
    <t>Excel RechercheX concaténée</t>
  </si>
  <si>
    <t>https://www.youtube.com/shorts/T6q17QcpqS8?feature=share</t>
  </si>
  <si>
    <t>ECHERCHEX Partielle - Partial Text XLOOKU</t>
  </si>
  <si>
    <t>https://www.youtube.com/watch?v=-0AhbL9NE7s</t>
  </si>
  <si>
    <t>La fonction SI pour les nuls</t>
  </si>
  <si>
    <t>https://www.youtube.com/watch?v=dJcfIrr5QPo&amp;list=PLVMu3u7A7H5x41x3sCcURsE9mX7onDcyJ&amp;index=29</t>
  </si>
  <si>
    <t>Excel réussir ses fonctions SI</t>
  </si>
  <si>
    <t>https://www.youtube.com/watch?v=oa6foXGHm0w</t>
  </si>
  <si>
    <t>2 formules qui rivalisent avec les Tableaux Croisés Dynamiques Grouper.Par et Croiser.Avec</t>
  </si>
  <si>
    <t>https://www.youtube.com/watch?v=jbOhuGvvpA0</t>
  </si>
  <si>
    <t>Faut-il utiliser INDEX + EQUIV à la place de RECHERCHEV ? (7 astuces Excel pour tous)</t>
  </si>
  <si>
    <t>https://clarisse-tutoriels-informatiques.fr/suite-bureautique-microsoft-office/microsoft-excel/excel-fonctions-logique-si-si-imbriques-et-recherchev/</t>
  </si>
  <si>
    <t>[EXCEL] Fonctions logique SI, SI imbriqués et RECHERCHEV</t>
  </si>
  <si>
    <t>https://www.youtube.com/shorts/dEqPwJ7XCIY</t>
  </si>
  <si>
    <t>https://compnum.univ-littoral.fr/fiches/TA_Comment_utiliser_equiv_et_index.pdf</t>
  </si>
  <si>
    <t>https://www.excel-pratique.com/fr/fonctions/index_equiv</t>
  </si>
  <si>
    <t>https://www.youtube.com/watch?v=hlQPngU6kOQ</t>
  </si>
  <si>
    <t>INDEX et EQUIV sur Excel</t>
  </si>
  <si>
    <t>https://www.youtube.com/shorts/AEHW0r2SxYU</t>
  </si>
  <si>
    <t>transpose</t>
  </si>
  <si>
    <t>https://www.youtube.com/watch?v=za0HXnQxyLs&amp;list=PLezFfxrY5Gvftj22hfmi2TnSNncA8iXb9&amp;index=18</t>
  </si>
  <si>
    <t>La fonction Filtre d'Excel</t>
  </si>
  <si>
    <t>https://excel-exercice.com/cest-quoi-les-plages-propagees-dexcel-365/</t>
  </si>
  <si>
    <t>https://www.excel-exercice.com/cest-quoi-lerreur-propagation/</t>
  </si>
  <si>
    <t>Comment corriger une erreur PROPAGATION ?</t>
  </si>
  <si>
    <t>FONCTIONS - FORMULES</t>
  </si>
  <si>
    <t>https://www.youtube.com/watch?v=paGN1SIlmFE&amp;list=PL0inLf542qwyyCmp9A_T2Ran-JMw46Z_F&amp;index=72</t>
  </si>
  <si>
    <t>Lister les onglets Excel et créer un sommaire dynamique avec des liens hypertextes</t>
  </si>
  <si>
    <t>https://www.youtube.com/watch?v=ymu7yj-U5go</t>
  </si>
  <si>
    <t>Excel - les graphiques - histogramme présentation</t>
  </si>
  <si>
    <t>https://www.youtube.com/watch?v=62vf44X5FZs</t>
  </si>
  <si>
    <t>Excel 2016 - Ajouter ou supprimer des éléments d'un graphique</t>
  </si>
  <si>
    <t>https://www.youtube.com/shorts/kCVSCFym6AM</t>
  </si>
  <si>
    <t>diagramme de gantt</t>
  </si>
  <si>
    <t>https://www.youtube.com/shorts/H1G0QpFWm6A?feature=share</t>
  </si>
  <si>
    <t>3 HACKS Excel que tes collègues ne connaissent pas !</t>
  </si>
  <si>
    <t>https://www.youtube.com/shorts/85CFZ6cOC68</t>
  </si>
  <si>
    <t>cacher des données</t>
  </si>
  <si>
    <t>https://www.youtube.com/shorts/wQd0Y_BTx-s?feature=share</t>
  </si>
  <si>
    <t>trier les données dans une seule cellule</t>
  </si>
  <si>
    <t>https://www.youtube.com/watch?v=BvzZBuBFcNM&amp;list=PLVMu3u7A7H5x41x3sCcURsE9mX7onDcyJ&amp;index=23</t>
  </si>
  <si>
    <t>Créer ses propres fichiers de données</t>
  </si>
  <si>
    <t>https://excel-exercice.com/decouper-un-tcd-en-plusieurs-sous-rapport/</t>
  </si>
  <si>
    <t>https://excel-exercice.com/hierarchie-dans-un-tableau-croise-dynamique/</t>
  </si>
  <si>
    <t>https://excel-exercice.com/regles-de-construction-dun-tableau-croise-dynamique/</t>
  </si>
  <si>
    <t>https://excel-exercice.com/presentation-dun-tableau-croise-dynamique/</t>
  </si>
  <si>
    <t>https://excel-exercice.com/tcd/</t>
  </si>
  <si>
    <t>https://excel-exercice.com/tableau-dynamique/</t>
  </si>
  <si>
    <t>Tableau dynamique</t>
  </si>
  <si>
    <t>https://www.youtube.com/watch?v=uimsmTQibXY</t>
  </si>
  <si>
    <t>#3 Tableau de bord des stocks (FIFO) : les graphiques</t>
  </si>
  <si>
    <t>https://www.youtube.com/watch?v=KB-prKJdLJ0&amp;list=PL7FTGXf2TlC3TRy5_iEROu9bw9FaLg3f6&amp;index=10</t>
  </si>
  <si>
    <t>#3 Faire un tableau de bord des Stocks : Les graphiques</t>
  </si>
  <si>
    <t>https://www.youtube.com/watch?v=hsgRq9c9Hpg</t>
  </si>
  <si>
    <t>#2 Tableau de bord des stocks (FIFO) : les formules</t>
  </si>
  <si>
    <t>https://www.youtube.com/watch?v=14zIvSLubKI&amp;list=PL7FTGXf2TlC3TRy5_iEROu9bw9FaLg3f6&amp;index=9</t>
  </si>
  <si>
    <t>#2 Faire un tableau de bord des Stocks : Les formules</t>
  </si>
  <si>
    <t>https://www.youtube.com/watch?v=-vZEZ900R3s&amp;list=PL7FTGXf2TlC3TRy5_iEROu9bw9FaLg3f6&amp;index=14</t>
  </si>
  <si>
    <t>#1 Tableau de bord des stocks (FIFO) : mise en forme</t>
  </si>
  <si>
    <t>https://www.youtube.com/watch?v=LLjAZwX4Xk8&amp;list=PL7FTGXf2TlC3TRy5_iEROu9bw9FaLg3f6&amp;index=8</t>
  </si>
  <si>
    <t>#1 Faire un tableau de bord des Stocks : Mise en forme</t>
  </si>
  <si>
    <t>https://excelcorpo.com/difference-entre-une-la-liste-au-tableau-de-donnee-dans-excel/</t>
  </si>
  <si>
    <t>Différence entre une la liste au tableau de donnée dans Excel</t>
  </si>
  <si>
    <t>https://www.youtube.com/watch?v=sM42gxA5npU</t>
  </si>
  <si>
    <t>Astuces impresssion</t>
  </si>
  <si>
    <t>https://www.youtube.com/watch?v=u6JW2EE_lXo</t>
  </si>
  <si>
    <t>FAITES QUAND MÊME TENIR UN GRAND TABLEAU SUR UNE PAGE A L'IMPRESSION</t>
  </si>
  <si>
    <t>https://www.youtube.com/watch?v=ZQ5EYIApttA</t>
  </si>
  <si>
    <t>Convertir un tableau en plage de données dans un classeur Excel</t>
  </si>
  <si>
    <t>https://www.youtube.com/watch?v=UOY23qEo6VU&amp;list=PLvGH1Mqd1Cla2JWRORAmlYPIpY5pzWodI&amp;index=8</t>
  </si>
  <si>
    <t>Astuce Excel - Supprimer la Mise en Forme d'un Tableau en 1 clic</t>
  </si>
  <si>
    <t>https://www.youtube.com/watch?v=JtYD7A2fHf4&amp;list=PLVMu3u7A7H5x41x3sCcURsE9mX7onDcyJ</t>
  </si>
  <si>
    <t>Excel réussir ses tableaux</t>
  </si>
  <si>
    <t>https://www.youtube.com/shorts/09i8fPrtgtc?feature=share</t>
  </si>
  <si>
    <t>rendre un tableau [vraiment] dynamique avec les fonction FILTRE et CHOISIRCOLS</t>
  </si>
  <si>
    <t>https://www.youtube.com/watch?v=oIgHLJuvEc8&amp;list=PLVMu3u7A7H5x41x3sCcURsE9mX7onDcyJ&amp;index=28</t>
  </si>
  <si>
    <t>Excel mettre sous forme de tableau (cours complet)</t>
  </si>
  <si>
    <t>https://www.youtube.com/watch?v=pnTG0g9V0SQ</t>
  </si>
  <si>
    <t xml:space="preserve">Excel Cas Igloo : les attentes Ce que l'on attend sur un calcul de coûts </t>
  </si>
  <si>
    <t>https://www.youtube.com/watch?v=0b5zSw8tuYY&amp;t=1217s</t>
  </si>
  <si>
    <t>Excel Correction des vins et des couleurs mai 2023</t>
  </si>
  <si>
    <t>https://www.youtube.com/watch?v=dZ8zKdoltjg</t>
  </si>
  <si>
    <t>CTRL E : Le plus intelligent des raccourcis clavier d'Excel</t>
  </si>
  <si>
    <t>https://www.youtube.com/shorts/0_9z2Iw4Hrc</t>
  </si>
  <si>
    <t>Arrête d'utiliser les filtres comme ça sur Excel !</t>
  </si>
  <si>
    <t>https://www.youtube.com/shorts/eFGsqU5y9mA</t>
  </si>
  <si>
    <t>Astuce Excel : Afficher une image en survolant une cellule (coller une image dans commentaires)</t>
  </si>
  <si>
    <t>https://www.youtube.com/watch?v=qQzQ0NuOx3c</t>
  </si>
  <si>
    <t>https://www.youtube.com/watch?v=expHJ3wlxSo</t>
  </si>
  <si>
    <t>Copier-Coller dans Excel (raccourcis, poignée de recopie, ...)</t>
  </si>
  <si>
    <t>https://support.microsoft.com/fr-fr/office/filtrer-les-donn%C3%A9es-d-une-plage-ou-d-un-tableau-01832226-31b5-4568-8806-38c37dcc180e</t>
  </si>
  <si>
    <t>https://www.youtube.com/watch?v=8NMinBfc9EU</t>
  </si>
  <si>
    <t>EXCEL - MASQUER DES ÉLÉMENTS</t>
  </si>
  <si>
    <t xml:space="preserve">Comment masquer les lignes </t>
  </si>
  <si>
    <t>https://excel-exercice.com/les-10-fonctions-les-plus-utilisees-dans-excel/</t>
  </si>
  <si>
    <t>https://www.facebook.com/reel/618403100502884</t>
  </si>
  <si>
    <t>https://www.youtube.com/hashtag/formationexcel</t>
  </si>
  <si>
    <t>https://www.youtube.com/hashtag/apprendreexcel</t>
  </si>
  <si>
    <t>https://www.youtube.com/@Learnaccess/videos</t>
  </si>
  <si>
    <t>https://www.youtube.com/playlist?list=PLpQBnWleLAauMdkTWq17kcd4kFRpTKcDC</t>
  </si>
  <si>
    <t>https://excel-dashboards.com/fr/collections/all</t>
  </si>
  <si>
    <t>https://www.youtube.com/watch?v=Nm5w7kwoKUg</t>
  </si>
  <si>
    <t>https://www.youtube.com/watch?v=uqnvYZz3R-U</t>
  </si>
  <si>
    <t>https://www.youtube.com/watch?v=HdrU9Bc960A&amp;list=PLEpuWBntwS_E9jdWCl4jMILLsNQKuTGAi&amp;index=26</t>
  </si>
  <si>
    <t>https://www.youtube.com/watch?v=kY_vb_a4-fo&amp;list=PLEpuWBntwS_E9jdWCl4jMILLsNQKuTGAi&amp;index=25</t>
  </si>
  <si>
    <t>https://www.youtube.com/watch?v=qmtz5QxYIek&amp;list=PLEpuWBntwS_E9jdWCl4jMILLsNQKuTGAi&amp;index=13</t>
  </si>
  <si>
    <t>https://www.youtube.com/watch?v=S9LDhtfSpu0&amp;list=PLEpuWBntwS_E9jdWCl4jMILLsNQKuTGAi&amp;index=4</t>
  </si>
  <si>
    <t>https://www.youtube.com/watch?v=HYGsegjX8bc</t>
  </si>
  <si>
    <t>https://www.youtube.com/watch?v=hZZHpk6QTls&amp;list=PLvGH1Mqd1Cla2JWRORAmlYPIpY5pzWodI&amp;index=8</t>
  </si>
  <si>
    <t>Astuce Excel - Remplir les cellules vides</t>
  </si>
  <si>
    <t>https://www.youtube.com/watch?v=NWNn040TvKU&amp;t=120s</t>
  </si>
  <si>
    <t>EXCEL : DANS UNE CELLULE, ÉCRIVEZ DU TEXTE SUR PLUSIEURS LIGNES</t>
  </si>
  <si>
    <t>https://www.youtube.com/watch?v=C4IuXIxJ7Hw&amp;list=PLVMu3u7A7H5wZZMkRVsSnArhIGXTyBVN4</t>
  </si>
  <si>
    <t>Excel Décroiser un tableau UNPIVOT</t>
  </si>
  <si>
    <t>https://www.youtube.com/watch?v=5CBN2_QsQxU&amp;list=PLpQBnWleLAauEf_xMDiuo8rfajhNVIVbY&amp;index=25</t>
  </si>
  <si>
    <t>https://www.youtube.com/watch?v=9lDHNkjHcpQ</t>
  </si>
  <si>
    <t>CONSERVEZ LA LARGEUR DE VOS COLONNES QUAND VOUS COLLEZ UN TABLEAU</t>
  </si>
  <si>
    <t>https://www.youtube.com/watch?v=lXfgLJD6glA</t>
  </si>
  <si>
    <t>Comment créer des menus et sous menus sur excel</t>
  </si>
  <si>
    <t>https://www.youtube.com/watch?v=-G3mhyZGFdk&amp;list=PLezFfxrY5GvcpAQwOcUcdB7_w9Tl59r0o&amp;index=41</t>
  </si>
  <si>
    <t>utilisateurs Excel d'élite</t>
  </si>
  <si>
    <t>https://www.youtube.com/watch?v=CpCt_joTgE4&amp;list=PLezFfxrY5Gvftj22hfmi2TnSNncA8iXb9&amp;index=34</t>
  </si>
  <si>
    <t>50 Raccourcis Excel pour vous faire gagner du temps</t>
  </si>
  <si>
    <t>https://www.youtube.com/watch?v=7tbxo9MmLho&amp;list=PLezFfxrY5Gvftj22hfmi2TnSNncA8iXb9&amp;index=17</t>
  </si>
  <si>
    <t>Liste personnalisée dans Excel</t>
  </si>
  <si>
    <t>https://www.youtube.com/watch?v=PUyamWtBIcM&amp;list=PLezFfxrY5Gvftj22hfmi2TnSNncA8iXb9&amp;index=12</t>
  </si>
  <si>
    <t>Outils de sélection dans Excel que vous n'utilisez pas mais qui fait gagner du temps.</t>
  </si>
  <si>
    <t>https://www.youtube.com/watch?v=14KDd_qn8eA&amp;list=PLezFfxrY5Gvftj22hfmi2TnSNncA8iXb9&amp;index=10</t>
  </si>
  <si>
    <t>Comment reprendre efficacement une feuille Excel que l'on ne connait pas?</t>
  </si>
  <si>
    <t>https://www.youtube.com/watch?v=ZlqXSTNqeUI</t>
  </si>
  <si>
    <t>LAISSEZ EXCEL VOUS PROPOSER AUTOMATIQUEMENT GRAPHIQUES, MISES EN FORME</t>
  </si>
  <si>
    <t>https://www.youtube.com/watch?v=weL_jt9krmo</t>
  </si>
  <si>
    <t>Excel ASSEMB.H + Texte Avant + Danscol + Let + Trier (nouvelles formules 365)</t>
  </si>
  <si>
    <t>https://www.youtube.com/watch?v=nkudszL9jso</t>
  </si>
  <si>
    <t>Excel liens vers site web</t>
  </si>
  <si>
    <t>https://www.youtube.com/watch?v=3vOkLK2Szwg</t>
  </si>
  <si>
    <t>Excel Liens Réseaux Sociaux</t>
  </si>
  <si>
    <t>https://excel-dashboards.com/fr/blogs/blog/excel-tutorial-get-kutools-in-excel</t>
  </si>
  <si>
    <t>https://www.youtube.com/watch?v=aUPGk_TLM-Q</t>
  </si>
  <si>
    <t>https://www.youtube.com/watch?v=kNDZq31xamg</t>
  </si>
  <si>
    <t>https://www.youtube.com/watch?v=aYYAjW0ARI0&amp;list=PLhu6q4KF55fiF9mjpE1cmxcszjmH6IhE2&amp;index=4</t>
  </si>
  <si>
    <t>https://www.youtube.com/watch?v=voikUgYO8sk&amp;list=PLhu6q4KF55fjY_ocNmLCs4_MTCGfJ9gcf</t>
  </si>
  <si>
    <t>https://www.youtube.com/watch?v=MmCaPJJjcDs</t>
  </si>
  <si>
    <t>https://www.trucnet.com/kutools-for-excel/</t>
  </si>
  <si>
    <t>https://commentouvrir.com/sujet/955/qu-est-ce-que-kutool</t>
  </si>
  <si>
    <t>Qu'est-ce que Kutool ?</t>
  </si>
  <si>
    <t>https://excel-exercice.com/traducteur-de-formules-excel/</t>
  </si>
  <si>
    <t>Traducteur de formules Excel</t>
  </si>
  <si>
    <t>https://www.youtube.com/watch?v=Wc_6nbxOPuw</t>
  </si>
  <si>
    <t>https://www.lecfomasque.com/excel-supprimer-les-etiquettes-a-zero-dans-vos-graphiques/</t>
  </si>
  <si>
    <t>format personnalisé pour ne plus avoir de valeurs 0 Zéro dans les graphiques   * # ##0.000 "Kg";* # ##0.000 "Kg";""* ""?? ;""@""</t>
  </si>
  <si>
    <t>https://excel-dashboards.com/fr/blogs/blog/empty-cells-triggers-error-excel</t>
  </si>
  <si>
    <t>Excel n'apprécie pas les cellules vides j'ai donc saisi des valeurs 1 dans quelques cellule inutilisés</t>
  </si>
  <si>
    <t>https://www.youtube.com/shorts/7rDv8S8CA1Y?feature=share</t>
  </si>
  <si>
    <t>le secret de la poignée de recopie</t>
  </si>
  <si>
    <t>https://www.youtube.com/watch?v=K3SOpfsz648</t>
  </si>
  <si>
    <t>EXCEL : SACHEZ UTILISER DE LA BARRE D'OUTILS ACCÈS RAPIDE</t>
  </si>
  <si>
    <t>https://www.youtube.com/watch?v=lzGWoVDZNgk&amp;list=PLezFfxrY5Gvftj22hfmi2TnSNncA8iXb9&amp;index=13</t>
  </si>
  <si>
    <t>Excel a une gomme! mais vous le saviez non?</t>
  </si>
  <si>
    <t>https://compnum.univ-littoral.fr/videos/TA_Feuille_De_Calcul.mp4</t>
  </si>
  <si>
    <t>comment utiliser une feuille de calcul</t>
  </si>
  <si>
    <t>https://excel-exercice.com/lintelligence-artificielle-dans-excel/</t>
  </si>
  <si>
    <t>https://www.blogdumoderateur.com/comment-utiliser-chatgpt-pour-excel/</t>
  </si>
  <si>
    <t>https://www.tomsguide.fr/chatgpt-comment-lutiliser-avec-exel-pour-devenir-un-pro-des-formules/</t>
  </si>
  <si>
    <t>https://www.youtube.com/watch?v=idinJpqXnN0</t>
  </si>
  <si>
    <t>Utiliser ChatGPT avec Excel</t>
  </si>
  <si>
    <t>demandez a ChatGPT de vous les traduire en Excel Français</t>
  </si>
  <si>
    <t>https://fr.extendoffice.com/excel/formulas.html</t>
  </si>
  <si>
    <t>Exemples de formules Excel | ExtendOffice</t>
  </si>
  <si>
    <t>https://www.youtube.com/watch?v=wypW8d3QLMA&amp;list=PLi1inEC75RnZ05rFfOE-4b0sGuY1iSpUi&amp;index=3</t>
  </si>
  <si>
    <t>https://www.youtube.com/watch?v=Zmyy7IVzwSU</t>
  </si>
  <si>
    <t>Afficher les formules sur Excel</t>
  </si>
  <si>
    <t>https://support.microsoft.com/fr-fr/office/afficher-les-relations-entre-formules-et-cellules-a59bef2b-3701-46bf-8ff1-d3518771d507</t>
  </si>
  <si>
    <t>Afficher les relations entre formules et cellules</t>
  </si>
  <si>
    <t>Cliquez sur les cellules pour récupérer formules et formats pour créer vos documents</t>
  </si>
  <si>
    <t>Mise en page Joël Leboucher</t>
  </si>
  <si>
    <t>Cassant, Croquant, Croustillant, Pétillant, Crissan</t>
  </si>
  <si>
    <t>de mastication</t>
  </si>
  <si>
    <t>Son de dégustation &amp; bruit</t>
  </si>
  <si>
    <t>Fraiche, Bouillant, Glacée, Froide, Chaude, Brûlante, Tiède, Mentholée, Epicé, Camphré</t>
  </si>
  <si>
    <t>de chaleur/fraicheur</t>
  </si>
  <si>
    <t>empérature &amp; Sensation</t>
  </si>
  <si>
    <t>Sableux, Juteux</t>
  </si>
  <si>
    <t>Mousseux, Pâteux, Elastique, Souple, Fondant, Granuleux, Gras, Léger, Gélatineux. Légère, Lourde, Croustillant, Croquant,</t>
  </si>
  <si>
    <t>Liquide, Solide, Friable, Moelleux, Mou, Dur, Cassant, Collant, Epais, Sèche, Sirupeux, Crémeux, Onctueux, Tendre,</t>
  </si>
  <si>
    <t>Texture &amp; Consistance</t>
  </si>
  <si>
    <t>Fumé</t>
  </si>
  <si>
    <t>Salé, Sucré, Vert (immature), Mûr, Piquant, Pimenté, Poivré, Epicé, Délicat, Fin, Douce, Acidulé, Végétale, Torréfié, Grillé,</t>
  </si>
  <si>
    <t>Acide, Alcoolisé, Amer, Aigre, Anisé, Apre, Astringent, Brûlé, Doux, Fade, Fermenté, Fort, Corsé, Fruité, Gras, Boisé, Neutre,</t>
  </si>
  <si>
    <t>Gout &amp; Saveur</t>
  </si>
  <si>
    <t>Fraîche, Fruité, Herbacé, Terreux, Boisé, Végétal, Torréfié, Grillé, Fumé, Marine, Iodée</t>
  </si>
  <si>
    <t>Acidulé, Acre, Aigre, Alcoolisé, Beurré, Caillé, Lactée, Caramélisé, Boisé, Epicé, Floraux, Parfumé, Doux, Fade, Forte, Faible,</t>
  </si>
  <si>
    <t>Parfums &amp; Arômes</t>
  </si>
  <si>
    <t>Du clair au foncé, Monochromie, Camaïeu, naturelle</t>
  </si>
  <si>
    <t>Couleur &amp; Contraste Teintes : Violet, Rouge, Orange, Jaune, … Contraste/Intensité : Vive, Eclatante, Terne, Mat, Brillant, Lumineux, Sombre,</t>
  </si>
  <si>
    <t>Japonisant, Vide, Plein, Graphique, Points, Lignes</t>
  </si>
  <si>
    <t>Centré, Décalé, Eclaté, Désordonné, Régulière, Irrégulier, Empilé, Tassé, Compacte, Plat, Déstructuré, Minimaliste, Epuré,</t>
  </si>
  <si>
    <t>Original, Innovant, Contemporain, Futuriste, Moderne, Classique, Abstrait, Géométrique, Symétrique, Asymétrique,</t>
  </si>
  <si>
    <t>design &amp; Dressage</t>
  </si>
  <si>
    <t>Cocktail intense à base de café</t>
  </si>
  <si>
    <t>Shaker, passoire</t>
  </si>
  <si>
    <t>Verre à pied</t>
  </si>
  <si>
    <t>Espresso Martini</t>
  </si>
  <si>
    <t>Rafraîchissant avec menthe fraîche</t>
  </si>
  <si>
    <t>Pilonneur, cuillère</t>
  </si>
  <si>
    <t>Highball</t>
  </si>
  <si>
    <t>Verre long</t>
  </si>
  <si>
    <t>Mojito</t>
  </si>
  <si>
    <t>Crémeux et tropical</t>
  </si>
  <si>
    <t>Blender ou shaker</t>
  </si>
  <si>
    <t>Piña Colada</t>
  </si>
  <si>
    <t>Amer et corsé, servi sur glaçons</t>
  </si>
  <si>
    <t>Verre à mélange, cuillère</t>
  </si>
  <si>
    <t>Tumbler (Old Fashioned)</t>
  </si>
  <si>
    <t>Verre bas</t>
  </si>
  <si>
    <t>Negroni</t>
  </si>
  <si>
    <t>Classique à base de rhum, servi frappé</t>
  </si>
  <si>
    <t>Coupette</t>
  </si>
  <si>
    <t>Daiquiri</t>
  </si>
  <si>
    <t>Cocktail salé, souvent servi avec céleri</t>
  </si>
  <si>
    <t>Shaker, cuillère</t>
  </si>
  <si>
    <t>Bloody Mary</t>
  </si>
  <si>
    <t>Superposition visuelle des liqueurs</t>
  </si>
  <si>
    <t>Cuillère à couches</t>
  </si>
  <si>
    <t>Pousse(s)-Café</t>
  </si>
  <si>
    <t>Verre spécifique</t>
  </si>
  <si>
    <t>Pousse-Café</t>
  </si>
  <si>
    <t>Shot pur ou avec sel/citron</t>
  </si>
  <si>
    <t>Aucun</t>
  </si>
  <si>
    <t>Shot</t>
  </si>
  <si>
    <t>Verre à shot</t>
  </si>
  <si>
    <t>Tequila Shot</t>
  </si>
  <si>
    <t>Long drink populaire</t>
  </si>
  <si>
    <t>Cuillère</t>
  </si>
  <si>
    <t>Gin Tonic</t>
  </si>
  <si>
    <t>Cocktail rafraîchissant au gingembre</t>
  </si>
  <si>
    <t>Cuillère, presse</t>
  </si>
  <si>
    <t>Copper Mug</t>
  </si>
  <si>
    <t>Mug</t>
  </si>
  <si>
    <t>Moscow Mule</t>
  </si>
  <si>
    <t>Classique avec gros glaçons</t>
  </si>
  <si>
    <t>Cuillère, verre à mélange</t>
  </si>
  <si>
    <t>Old Fashioned</t>
  </si>
  <si>
    <t>Servi frappé avec bord salé</t>
  </si>
  <si>
    <t>Margarita</t>
  </si>
  <si>
    <t>Commentaire</t>
  </si>
  <si>
    <t>Ustensiles requis</t>
  </si>
  <si>
    <t>Volume total (ml)</t>
  </si>
  <si>
    <t>Type de verre</t>
  </si>
  <si>
    <t>Catégorie de verre</t>
  </si>
  <si>
    <t>Nom du cocktail</t>
  </si>
  <si>
    <t>Exemple de répertoire à vous constituer</t>
  </si>
  <si>
    <t>vacío</t>
  </si>
  <si>
    <t>empty</t>
  </si>
  <si>
    <t>Vide</t>
  </si>
  <si>
    <t>Trait(s)</t>
  </si>
  <si>
    <t>Tiers(s)Kg</t>
  </si>
  <si>
    <t>demi(s)Kg</t>
  </si>
  <si>
    <t>quart(s)Kg</t>
  </si>
  <si>
    <t>Tiers</t>
  </si>
  <si>
    <t>Quart</t>
  </si>
  <si>
    <t>demi</t>
  </si>
  <si>
    <t>cup sucre glace</t>
  </si>
  <si>
    <t>Cup(s).sucre</t>
  </si>
  <si>
    <t>Cup(s).farine</t>
  </si>
  <si>
    <t>demi/L</t>
  </si>
  <si>
    <t>quart/L</t>
  </si>
  <si>
    <t>/10</t>
  </si>
  <si>
    <t>/5</t>
  </si>
  <si>
    <t>/4</t>
  </si>
  <si>
    <t>/3</t>
  </si>
  <si>
    <t>/2</t>
  </si>
  <si>
    <t>cuil(s).Thé</t>
  </si>
  <si>
    <t>cuil(s).Soupe</t>
  </si>
  <si>
    <t>cuil(s).Café</t>
  </si>
  <si>
    <t>1/2 tasse</t>
  </si>
  <si>
    <t>sin alcohol</t>
  </si>
  <si>
    <t>virgin</t>
  </si>
  <si>
    <t>vaso(s)</t>
  </si>
  <si>
    <t>glass(es)</t>
  </si>
  <si>
    <t>Verre(s)</t>
  </si>
  <si>
    <t>vino dulce natural</t>
  </si>
  <si>
    <t>natural sweet wine</t>
  </si>
  <si>
    <t>VDN (s)</t>
  </si>
  <si>
    <t>vaso de licor</t>
  </si>
  <si>
    <t>liqueur glass</t>
  </si>
  <si>
    <t>V.liqueur(s)</t>
  </si>
  <si>
    <t>cucharadita US</t>
  </si>
  <si>
    <t>US teaspoon</t>
  </si>
  <si>
    <t>US(cp)</t>
  </si>
  <si>
    <t>agitador(es)</t>
  </si>
  <si>
    <t>trembler(s)</t>
  </si>
  <si>
    <t>toddy(s)</t>
  </si>
  <si>
    <t>tiki(s)</t>
  </si>
  <si>
    <t>taza(s) de té</t>
  </si>
  <si>
    <t>tea cup(s)</t>
  </si>
  <si>
    <t>tasse(s).Thé</t>
  </si>
  <si>
    <t>puro</t>
  </si>
  <si>
    <t>straight</t>
  </si>
  <si>
    <t>stockholm(s)</t>
  </si>
  <si>
    <t>salpicadura(s)</t>
  </si>
  <si>
    <t>splash(es)</t>
  </si>
  <si>
    <t>espumoso(s)</t>
  </si>
  <si>
    <t>sparkling</t>
  </si>
  <si>
    <t>sour(s)</t>
  </si>
  <si>
    <t>batido(s)</t>
  </si>
  <si>
    <t>smoothie(s)</t>
  </si>
  <si>
    <t>sling(s)</t>
  </si>
  <si>
    <t>chupito(s)</t>
  </si>
  <si>
    <t>bebida corta</t>
  </si>
  <si>
    <t>short drink</t>
  </si>
  <si>
    <t>Short (s)Drink</t>
  </si>
  <si>
    <t>shooter(s)</t>
  </si>
  <si>
    <t>con hielo</t>
  </si>
  <si>
    <t>on the rocks</t>
  </si>
  <si>
    <t>rocks</t>
  </si>
  <si>
    <t>rickey(s)</t>
  </si>
  <si>
    <t>ponche(s)</t>
  </si>
  <si>
    <t>punch(es)</t>
  </si>
  <si>
    <t>pousse-café</t>
  </si>
  <si>
    <t>layered drink</t>
  </si>
  <si>
    <t>chupito pony</t>
  </si>
  <si>
    <t>pony shot</t>
  </si>
  <si>
    <t>Pony(s) Shot</t>
  </si>
  <si>
    <t>pony</t>
  </si>
  <si>
    <t>piscina(s)</t>
  </si>
  <si>
    <t>pool-style glass</t>
  </si>
  <si>
    <t>pinta(s) (US)</t>
  </si>
  <si>
    <t>pint(s) (US)</t>
  </si>
  <si>
    <t>pinta(s) (RU)</t>
  </si>
  <si>
    <t>pint(s) (UK)</t>
  </si>
  <si>
    <t>onza(s)</t>
  </si>
  <si>
    <t>ounce(s)</t>
  </si>
  <si>
    <t>Once(s)-OZ</t>
  </si>
  <si>
    <t>old fashioned</t>
  </si>
  <si>
    <t>Old(s) Fashioned</t>
  </si>
  <si>
    <t>puro(s)</t>
  </si>
  <si>
    <t>neat</t>
  </si>
  <si>
    <t>mule(s)</t>
  </si>
  <si>
    <t>jarra(s)</t>
  </si>
  <si>
    <t>mug(s)</t>
  </si>
  <si>
    <t>martini(s)</t>
  </si>
  <si>
    <t>margarita(s)</t>
  </si>
  <si>
    <t>julep(s)</t>
  </si>
  <si>
    <t>medidor(es)</t>
  </si>
  <si>
    <t>vaso INAO</t>
  </si>
  <si>
    <t>INAO glass</t>
  </si>
  <si>
    <t>huracán(es)</t>
  </si>
  <si>
    <t>hurricane(s)</t>
  </si>
  <si>
    <t>bebida caliente</t>
  </si>
  <si>
    <t>hot drink</t>
  </si>
  <si>
    <t>Hot(s) Drink</t>
  </si>
  <si>
    <t>highball(s)</t>
  </si>
  <si>
    <t>vaso</t>
  </si>
  <si>
    <t>glass</t>
  </si>
  <si>
    <t>flauta(s)</t>
  </si>
  <si>
    <t>flute(s)</t>
  </si>
  <si>
    <t>flip(s)</t>
  </si>
  <si>
    <t>fizz(s)</t>
  </si>
  <si>
    <t>fizz (antiguo)</t>
  </si>
  <si>
    <t>fix</t>
  </si>
  <si>
    <t>fantasía(s)</t>
  </si>
  <si>
    <t>fantasy</t>
  </si>
  <si>
    <t>ponche de huevo</t>
  </si>
  <si>
    <t>eggnog</t>
  </si>
  <si>
    <t>Egg(s) Nog</t>
  </si>
  <si>
    <t>doble trago</t>
  </si>
  <si>
    <t>double shot</t>
  </si>
  <si>
    <t>Double(s) Shot</t>
  </si>
  <si>
    <t>digestivo(s)</t>
  </si>
  <si>
    <t>digestif(s)</t>
  </si>
  <si>
    <t>degustación(es)</t>
  </si>
  <si>
    <t>tasting(s)</t>
  </si>
  <si>
    <t>golpe(s)</t>
  </si>
  <si>
    <t>dash(es)</t>
  </si>
  <si>
    <t>1/8 taza</t>
  </si>
  <si>
    <t>1/8 cup</t>
  </si>
  <si>
    <t>./8 Cup(s)</t>
  </si>
  <si>
    <t>1/4 taza</t>
  </si>
  <si>
    <t>1/4 cup</t>
  </si>
  <si>
    <t>./4 Cup(s)</t>
  </si>
  <si>
    <t>1/2 onza líquida</t>
  </si>
  <si>
    <t>1/2 fluid ounce</t>
  </si>
  <si>
    <t>./2.once.liquide</t>
  </si>
  <si>
    <t>1/2 taza</t>
  </si>
  <si>
    <t>1/2 cup</t>
  </si>
  <si>
    <t>./2 Cup(s)</t>
  </si>
  <si>
    <t>taza(s)</t>
  </si>
  <si>
    <t>cup(s)</t>
  </si>
  <si>
    <t>copa(s)</t>
  </si>
  <si>
    <t>coupe(s)</t>
  </si>
  <si>
    <t>refresco(s)</t>
  </si>
  <si>
    <t>cooler(s)</t>
  </si>
  <si>
    <t>collins 2</t>
  </si>
  <si>
    <t>collins</t>
  </si>
  <si>
    <t>colada(s)</t>
  </si>
  <si>
    <t>cobbler(s)</t>
  </si>
  <si>
    <t>cuenco(s)</t>
  </si>
  <si>
    <t>bowl(s)</t>
  </si>
  <si>
    <t>Bol(s)</t>
  </si>
  <si>
    <t>mezcla(s)</t>
  </si>
  <si>
    <t>blended(s)</t>
  </si>
  <si>
    <t>cerveza(s)</t>
  </si>
  <si>
    <t>beer(s)</t>
  </si>
  <si>
    <t>cucharilla de bar</t>
  </si>
  <si>
    <t>bar spoon</t>
  </si>
  <si>
    <t>bar(s) spoon</t>
  </si>
  <si>
    <t>Espagnol (ES)</t>
  </si>
  <si>
    <t>Anglais (EN)</t>
  </si>
  <si>
    <t>Français (origine)</t>
  </si>
  <si>
    <t>Annule - remplace ou complète les versions précédentes</t>
  </si>
  <si>
    <t>Cancels - replaces or supplements previous versions</t>
  </si>
  <si>
    <t>Dernière mise à jour : 6 Juin 2025</t>
  </si>
  <si>
    <t>Last updated: 6 June 2025</t>
  </si>
  <si>
    <t>ff. pour fiche de fabrication</t>
  </si>
  <si>
    <t>ff. for manufacturing sheet</t>
  </si>
  <si>
    <t>vos compétences peuvent être précieuses pour de nombreuses personnes et faciliter leur quotidien.</t>
  </si>
  <si>
    <t>Finally, don't forget to share your knowledge and expertise gained through experience:</t>
  </si>
  <si>
    <t>your skills can be invaluable to many people and make their daily lives easier.</t>
  </si>
  <si>
    <t xml:space="preserve">Si vous êtes un maître absolu de la Pifométrie, champion du doigt mouillé et virtuose des estimations au hasard… </t>
  </si>
  <si>
    <t xml:space="preserve">If you're an absolute master of Pifometry, a champion of the wet finger and a virtuoso of random estimation... </t>
  </si>
  <si>
    <t xml:space="preserve">ne perdez pas votre précieuse énergie ici. Ces documents ne sont pas dignes de vos talents légendaires. </t>
  </si>
  <si>
    <t xml:space="preserve">don't waste your precious energy here. These documents are not worthy of your legendary talents. </t>
  </si>
  <si>
    <t>Passez votre chemin et continuez d’éblouir le monde de vos approximations divines !</t>
  </si>
  <si>
    <t>Move along and continue to dazzle the world with your divine approximations!</t>
  </si>
  <si>
    <t xml:space="preserve">Le Mondial de la Pifométrie &gt; </t>
  </si>
  <si>
    <t>https://www.google.com/search?client=firefox-b-d&amp;q=Mondial+de+la+Pifom%C3%A9trie</t>
  </si>
  <si>
    <t xml:space="preserve"> &lt; The World of Pifometry</t>
  </si>
  <si>
    <t xml:space="preserve">Il n’y a rien de dévalorisant à ne pas tout savoir ; une personne n’est pas jugée sur ce qu’elle ignore, </t>
  </si>
  <si>
    <t>There's nothing demeaning about not knowing everything; people aren't judged by what they don't know,</t>
  </si>
  <si>
    <t>mais sur ses compétences et la façon dont elle les met en œuvre.</t>
  </si>
  <si>
    <t>but on its skills and the way it applies them.</t>
  </si>
  <si>
    <t>Copier une fiche Excel dans un nouveau classeur</t>
  </si>
  <si>
    <t>Copying an Excel sheet into a new workbook</t>
  </si>
  <si>
    <t>1️⃣ Faites un clic droit sur l’onglet de la fiche.</t>
  </si>
  <si>
    <t>1️⃣ Right-click on the form's tab.</t>
  </si>
  <si>
    <t>2️⃣ Sélectionnez "Déplacer ou copier...".</t>
  </si>
  <si>
    <t>2️⃣ Select “Move or copy...”.</t>
  </si>
  <si>
    <t>3️⃣ Choisissez "(nouveau classeur)", cochez "Créer une copie", puis cliquez sur OK.</t>
  </si>
  <si>
    <t>3️⃣ Choose “(new workbook)”, check “Create a copy”, then click OK.</t>
  </si>
  <si>
    <t>4️⃣ Dans le nouveau classeur, allez dans "Fichier" &gt; "Enregistrer sous", nommez et enregistrez le fichier.</t>
  </si>
  <si>
    <t>4️⃣ In the new folder, go to “File” &gt; “Save as”, name and save the file.</t>
  </si>
  <si>
    <t>Votre fiche est prête à être envoyée ! ✅</t>
  </si>
  <si>
    <t>Your form is ready to send! ✅</t>
  </si>
  <si>
    <t>Dernières modifications</t>
  </si>
  <si>
    <t>Composition du classeur</t>
  </si>
  <si>
    <t>Association des Barmen de France</t>
  </si>
  <si>
    <t>https://www.associationdesbarmendefrance.fr/</t>
  </si>
  <si>
    <t>Association internationale des barmen</t>
  </si>
  <si>
    <t>https://fr.wikipedia.org/wiki/Association_internationale_des_barmen</t>
  </si>
  <si>
    <t xml:space="preserve">Association des Barmen de France </t>
  </si>
  <si>
    <t>https://www.youtube.com/channel/UC72D0FRFOj0uHdNfLQmaHRw</t>
  </si>
  <si>
    <t>Faites comme Romain, adhérez à l'ABF !</t>
  </si>
  <si>
    <t>https://www.youtube.com/watch?v=PcOa-r9Erew</t>
  </si>
  <si>
    <t>Association des professeurs de bar  enseignant en Mention Complémentaire employé Barman (M.C.B.) </t>
  </si>
  <si>
    <t>https://annuaire-entreprises.data.gouv.fr/entreprise/association-des-professeurs-enseignants-en-bar-808572176</t>
  </si>
  <si>
    <t>Socle des cocktails de référence. Décembre 2024</t>
  </si>
  <si>
    <t>https://www.hotellerie-restauration.ac-versailles.fr/spip.php?article3396</t>
  </si>
  <si>
    <t>MAF 2023 - Employé Barman. Les lauréat.e.s</t>
  </si>
  <si>
    <t>https://www.hotellerie-restauration.ac-versailles.fr/spip.php?article3965</t>
  </si>
  <si>
    <t>The Bartenders Society</t>
  </si>
  <si>
    <t>https://www.blmhd.com/fr/bartenders-society-concours/</t>
  </si>
  <si>
    <t>ForGeorges</t>
  </si>
  <si>
    <t>https://www.forgeorges.fr/</t>
  </si>
  <si>
    <t>Concours de cocktails : ça sert à quoi ?</t>
  </si>
  <si>
    <t>https://www.youtube.com/watch?v=QHzHq0SJRl4</t>
  </si>
  <si>
    <t>Concours international de mixologie</t>
  </si>
  <si>
    <t>https://www.facebook.com/neotvofficiel/videos/concours-international-de-mixologie-3-la-r%C3%A9alisation-des-cocktails/1212692746067733/</t>
  </si>
  <si>
    <t>Barmans, à vos shakers !</t>
  </si>
  <si>
    <t>https://www.facebook.com/cciformationeesc/videos/barmans-%C3%A0-vos-shakers-la-deuxi%C3%A8me-%C3%A9dition-du-concours-les-fous-de-shaker-vous-do/1174683330748114/</t>
  </si>
  <si>
    <t>Concours National de Cocktails</t>
  </si>
  <si>
    <t>https://www.youtube.com/watch?app=desktop&amp;v=4SBkCmigEck</t>
  </si>
  <si>
    <t>Barnews</t>
  </si>
  <si>
    <t>https://barnews.fr/tag/competitions/</t>
  </si>
  <si>
    <t>Média Du Bar Un magazine conçu pour les bartenders</t>
  </si>
  <si>
    <t>https://mediadubar.fr/</t>
  </si>
  <si>
    <t>Concours de barmans et barmaids. </t>
  </si>
  <si>
    <t>https://www.facebook.com/people/Concours-de-barmans-et-barmaids/100064446562259/</t>
  </si>
  <si>
    <t>TROPHÉES DU BAR</t>
  </si>
  <si>
    <t>https://www.tropheesdubar.com/</t>
  </si>
  <si>
    <t>Cocktail Pro</t>
  </si>
  <si>
    <t>https://www.youtube.com/@Cocktailpro</t>
  </si>
  <si>
    <t>Championnat de France Barista</t>
  </si>
  <si>
    <t>https://www.scafrance.coffee/championnats-barista</t>
  </si>
  <si>
    <t>Tout savoir sur le championnat de France de Latte Art</t>
  </si>
  <si>
    <t>https://www.coffee-spirit.maxicoffee.com/article/championnat-de-france-de-latte-art/</t>
  </si>
  <si>
    <t>NOTRE MÉTIER : LE CAFÉ</t>
  </si>
  <si>
    <t>https://www.columbuscafe.com/notre-cafe/</t>
  </si>
  <si>
    <t>un lien rompu; pas de panique collez l'adresse dans votre navigateur qui saura vous retrouver un document similaire</t>
  </si>
  <si>
    <t>a broken link; don't panic, just paste the address into your browser and it will find a similar document for you</t>
  </si>
  <si>
    <t>Comment créer une fiche séparée bilingue dans Excel</t>
  </si>
  <si>
    <t>Méthode simple et propre :</t>
  </si>
  <si>
    <t>Create a separate bilingual card in Excel</t>
  </si>
  <si>
    <t>Vous dupliquez la fiche Excel.</t>
  </si>
  <si>
    <t>Simple, clean method:</t>
  </si>
  <si>
    <t>Duplicate the Excel sheet.</t>
  </si>
  <si>
    <r>
      <t xml:space="preserve">Vous traduisez manuellement ou via DeepL uniquement les </t>
    </r>
    <r>
      <rPr>
        <b/>
        <i/>
        <sz val="22"/>
        <color rgb="FF92D050"/>
        <rFont val="Calibri"/>
        <family val="2"/>
        <scheme val="minor"/>
      </rPr>
      <t>cellules contenant du texte</t>
    </r>
    <r>
      <rPr>
        <i/>
        <sz val="22"/>
        <color rgb="FF92D050"/>
        <rFont val="Calibri"/>
        <family val="2"/>
        <scheme val="minor"/>
      </rPr>
      <t>.</t>
    </r>
  </si>
  <si>
    <t>You translate manually or via DeepL only those cells containing text.</t>
  </si>
  <si>
    <r>
      <t xml:space="preserve">Vous gardez les </t>
    </r>
    <r>
      <rPr>
        <b/>
        <sz val="22"/>
        <color rgb="FF92D050"/>
        <rFont val="Calibri"/>
        <family val="2"/>
        <scheme val="minor"/>
      </rPr>
      <t>formules d’origine</t>
    </r>
    <r>
      <rPr>
        <sz val="22"/>
        <color rgb="FF92D050"/>
        <rFont val="Calibri"/>
        <family val="2"/>
        <scheme val="minor"/>
      </rPr>
      <t xml:space="preserve"> sans modification.</t>
    </r>
  </si>
  <si>
    <t>Keep the original formulas unchanged.</t>
  </si>
  <si>
    <r>
      <t xml:space="preserve">Vous renommez les feuilles : </t>
    </r>
    <r>
      <rPr>
        <sz val="22"/>
        <color rgb="FF92D050"/>
        <rFont val="Arial Unicode MS"/>
      </rPr>
      <t>Recette_FR</t>
    </r>
    <r>
      <rPr>
        <sz val="22"/>
        <color rgb="FF92D050"/>
        <rFont val="Calibri"/>
        <family val="2"/>
        <scheme val="minor"/>
      </rPr>
      <t xml:space="preserve"> et </t>
    </r>
    <r>
      <rPr>
        <sz val="22"/>
        <color rgb="FF92D050"/>
        <rFont val="Arial Unicode MS"/>
      </rPr>
      <t>Recipe_EN</t>
    </r>
    <r>
      <rPr>
        <sz val="22"/>
        <color rgb="FF92D050"/>
        <rFont val="Calibri"/>
        <family val="2"/>
        <scheme val="minor"/>
      </rPr>
      <t>.</t>
    </r>
  </si>
  <si>
    <t>Rename the sheets: Recipe_FR and Recipe_EN.</t>
  </si>
  <si>
    <t>Avantage : les deux versions sont prêtes à imprimer ou envoyer,</t>
  </si>
  <si>
    <t>Advantage: both versions are ready to print or send,</t>
  </si>
  <si>
    <t>et vous évitez de casser des formules accidentellement.</t>
  </si>
  <si>
    <t>and you avoid accidentally breaking formulas.</t>
  </si>
  <si>
    <t>https://www.deepl.com/fr/translator</t>
  </si>
  <si>
    <t>📌 Instructions de copie des postits</t>
  </si>
  <si>
    <t>🇫🇷 Sélectionnez un postit  🟦, copiez-le (Ctrl + C 📋), puis collez-le (Ctrl + V 📥) à l'endroit souhaité dans une autre feuille, puis ajustez la largeur des colonnes si nécessaire.</t>
  </si>
  <si>
    <t>🇬🇧 Select a sticky note(s) 🟦, copy it (Ctrl + C 📋), then paste it (Ctrl + V 📥) where needed in another sheet, then adjust the column width if needed.</t>
  </si>
  <si>
    <t>Scope of application or document circuit</t>
  </si>
  <si>
    <t>Constituez vous des répertoires par lettres Alphabétiques</t>
  </si>
  <si>
    <t>Scope or circuit CCR 1- 2-3-5-6</t>
  </si>
  <si>
    <t xml:space="preserve">si les fiches  vous "barbent" vous avez </t>
  </si>
  <si>
    <t xml:space="preserve">Pour l'identification de vos fiches vous avez le choix </t>
  </si>
  <si>
    <t>Champ d’application ou circuit CCR 1- 2-3-5-6</t>
  </si>
  <si>
    <t>Lien&gt;</t>
  </si>
  <si>
    <t xml:space="preserve"> la Piffométrie</t>
  </si>
  <si>
    <t xml:space="preserve"> Piffometry</t>
  </si>
  <si>
    <t>entre la numérotation et l'identification Alpha</t>
  </si>
  <si>
    <t>Champ d’application ou circuit des documents</t>
  </si>
  <si>
    <t>1 Archivage</t>
  </si>
  <si>
    <t>N°2</t>
  </si>
  <si>
    <t>2 Chef</t>
  </si>
  <si>
    <t>https://savour.eu/portfolio/pifometrie/</t>
  </si>
  <si>
    <t xml:space="preserve">Alpha vous permet de vous constituer des répertoires </t>
  </si>
  <si>
    <t>3 Responsable qualité</t>
  </si>
  <si>
    <t>et</t>
  </si>
  <si>
    <t xml:space="preserve">et de regrouper des préparations pour vous permettre </t>
  </si>
  <si>
    <t>4 Directeur</t>
  </si>
  <si>
    <t>l'Institut du doigt mouillé</t>
  </si>
  <si>
    <t>the Wet Finger Institute</t>
  </si>
  <si>
    <t>de faire des assemblages</t>
  </si>
  <si>
    <t>5 Cuisiniers</t>
  </si>
  <si>
    <t>à la louche</t>
  </si>
  <si>
    <t>at random</t>
  </si>
  <si>
    <t>au pif</t>
  </si>
  <si>
    <t>6 Magasinier</t>
  </si>
  <si>
    <t>à vue de nez</t>
  </si>
  <si>
    <t>about</t>
  </si>
  <si>
    <t>au doigt muoillé</t>
  </si>
  <si>
    <t>with a wet finger</t>
  </si>
  <si>
    <t>Cliquez aussi sur les liens du net</t>
  </si>
  <si>
    <t>Recettes !  Le français des sciences</t>
  </si>
  <si>
    <t>Recipes!  French for science</t>
  </si>
  <si>
    <t>https://dupala.be/upload/files/141_Pages-de-D-un-e-prof-a-l-autre-Numero-71-Octobre-2014-page15-16.pdf</t>
  </si>
  <si>
    <t xml:space="preserve">N’oubliez pas de partager vos connaissances et vos compétences acquises par l'expérience : </t>
  </si>
  <si>
    <t>vos savoir-faire peuvent bénéficier à de nombreuses personnes et les aider dans leur quotidien</t>
  </si>
  <si>
    <t>Don't forget to share your knowledge and skills acquired through experience:</t>
  </si>
  <si>
    <t>your expertise can benefit many people and help them in their daily lives</t>
  </si>
  <si>
    <t xml:space="preserve">Joël LEBOUCHER </t>
  </si>
  <si>
    <t>Je remercie chaleureusement les internautes passionnés qui élaborent et proposent des formules et fonctions imbriquées</t>
  </si>
  <si>
    <t>I would like to extend my warmest thanks to all the Internet enthusiasts who have developed and proposed nested formulas and functions.</t>
  </si>
  <si>
    <t>un lien rompu ou devenu obsolète…..pas de panique…Google saura vous retrouver un document équivalent</t>
  </si>
  <si>
    <t>a broken or obsolete link..... don't panic...Google will find you an equivalent document</t>
  </si>
  <si>
    <t>CONDITIONNEMENT</t>
  </si>
  <si>
    <t>Contenant</t>
  </si>
  <si>
    <t>dans 1 contenant</t>
  </si>
  <si>
    <t>Effectifs</t>
  </si>
  <si>
    <t>Quantité p.p.</t>
  </si>
  <si>
    <t>Quoi</t>
  </si>
  <si>
    <t>Barquette(s)</t>
  </si>
  <si>
    <t>tranches</t>
  </si>
  <si>
    <t>par portion</t>
  </si>
  <si>
    <t xml:space="preserve"> Quoi ? Saisissez Morceux - tranches- portions - pièces - cerises etc….....le contenant saisissez  gastro(s) 1/1 -  grille(s) - plat(s) - louche(s) etc..</t>
  </si>
  <si>
    <t>suite automatique de A à AZ et plus</t>
  </si>
  <si>
    <t>collez cette formule ou vous voulez dans votre document</t>
  </si>
  <si>
    <t xml:space="preserve">SANS le signe = puis ajoutez le signe = au début </t>
  </si>
  <si>
    <t>positionnez vous en fin de formule puis appuyez sur entrée du clavier</t>
  </si>
  <si>
    <t>https://fr.vecteezy.com/video/5480445-appuyer-sur-la-touche-entree-sur-le-clavier-d-un-ordinateur-de-bureau</t>
  </si>
  <si>
    <t>et tirez la poignée vers le bas</t>
  </si>
  <si>
    <t>SI(LIGNE(A1)&lt;=26;CAR(LIGNE(A1)+64);CAR(ENT((LIGNE(A1)-26-1)/26)+65)&amp;CAR(MOD(LIGNE(A1)-1;26)+65))</t>
  </si>
  <si>
    <t>si vous copiez cette formule avec le signe = vous aurez une erreur #REF!</t>
  </si>
  <si>
    <t>Suites automatiques des lettres de l'alphabet avec Excel jusqu’à Z puis AA;AB etc</t>
  </si>
  <si>
    <t>https://www.youtube.com/watch?app=desktop&amp;v=Yuy1jisXErY</t>
  </si>
  <si>
    <t>Listes automatiques et séries de nombres dans Excel</t>
  </si>
  <si>
    <t>https://www.youtube.com/watch?v=FZwdUZUwnuI</t>
  </si>
  <si>
    <t>https://cellulexcel.blogspot.com/p/blog-page_16.html</t>
  </si>
  <si>
    <t>Vidéo tutorielle pour faire une liste alphabétique</t>
  </si>
  <si>
    <t>https://excel-exercice.com/comment-faire-une-liste-alphabetique-automatique/</t>
  </si>
  <si>
    <t>Comment augmenter automatiquement la lettre d'une unité pour obtenir la lettre suivante dans Excel?</t>
  </si>
  <si>
    <t>https://fr.extendoffice.com/documents/excel/4027-excel-increase-letter-by-one.html</t>
  </si>
  <si>
    <t>Demandez à ChatGPT de vous traduire la formule en Excel français</t>
  </si>
  <si>
    <t>excel Suite automatique de lettres au-delà de Z</t>
  </si>
  <si>
    <t xml:space="preserve"> tirez sur la poignée vers le bas</t>
  </si>
  <si>
    <t xml:space="preserve"> lettre A = A65 </t>
  </si>
  <si>
    <t>Formule pour une séquence alphabétique horizontale allant au-delà de Z</t>
  </si>
  <si>
    <t>Coller la formule ci-dessous dans une cellule puis</t>
  </si>
  <si>
    <t>▼</t>
  </si>
  <si>
    <t>dans la formule figer toutes les lettres de colonnes par un     exemple COLONNE(X75)</t>
  </si>
  <si>
    <t>E etc…</t>
  </si>
  <si>
    <r>
      <t>Tirez la poignée de recopie vers la droite</t>
    </r>
    <r>
      <rPr>
        <sz val="20"/>
        <color theme="0"/>
        <rFont val="Calibri"/>
        <family val="2"/>
        <scheme val="minor"/>
      </rPr>
      <t xml:space="preserve"> pour étendre la formule aux cellules suivantes </t>
    </r>
  </si>
  <si>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</si>
  <si>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</si>
  <si>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</si>
  <si>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</si>
  <si>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</si>
  <si>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</si>
  <si>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</si>
  <si>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</si>
  <si>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</si>
  <si>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</si>
  <si>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</si>
  <si>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</si>
  <si>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</si>
  <si>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</si>
  <si>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</si>
  <si>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</si>
  <si>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</si>
  <si>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</si>
  <si>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</si>
  <si>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</si>
  <si>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</si>
  <si>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</si>
  <si>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</si>
  <si>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</si>
  <si>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Où trouver la police Helvetica ?</t>
  </si>
  <si>
    <r>
      <t xml:space="preserve">On retrouve également cette police </t>
    </r>
    <r>
      <rPr>
        <b/>
        <sz val="14"/>
        <color theme="1"/>
        <rFont val="Arial"/>
        <family val="2"/>
      </rPr>
      <t>dans des documents officiels, ou de la signalétique</t>
    </r>
    <r>
      <rPr>
        <sz val="14"/>
        <color theme="1"/>
        <rFont val="Arial"/>
        <family val="2"/>
      </rPr>
      <t>, et ce, partout dans le monde.</t>
    </r>
  </si>
  <si>
    <t xml:space="preserve"> Pour l'anecdote, la police qui compose le logotype Microsoft est également Helvetica, </t>
  </si>
  <si>
    <t>même si la société a demandé la création de l'Arial en remplacement d'Helvetica en mesure de réduction des coûts.</t>
  </si>
  <si>
    <t>Helvetica - Wikipédia</t>
  </si>
  <si>
    <t>Quelle police ressemble le plus à Helvetica ?</t>
  </si>
  <si>
    <t>ou Arial</t>
  </si>
  <si>
    <r>
      <t>Aktiv Grotesk</t>
    </r>
    <r>
      <rPr>
        <sz val="16"/>
        <color theme="1"/>
        <rFont val="Calibri"/>
        <family val="2"/>
        <scheme val="minor"/>
      </rPr>
      <t xml:space="preserve"> (16 styles) : créée en 2010, Aktiv Grotesk est la solution apportée par Bruno Maag</t>
    </r>
  </si>
  <si>
    <t xml:space="preserve"> face au succès persistant des polices grotesques sans empattement telles que Helvetica et Arial.1 mars 2022</t>
  </si>
  <si>
    <t>https://fr.maisfontes.com/aktiv-grotesk-w01.police</t>
  </si>
  <si>
    <t>Les 10 polices alternatives à Helvetica - Extensis</t>
  </si>
  <si>
    <t>Pourquoi choisir la police Calibri ?</t>
  </si>
  <si>
    <t xml:space="preserve">Calibri était effectivement considéré comme une police lisible sur des documents assez courts, </t>
  </si>
  <si>
    <t xml:space="preserve">avec une allure équilibrée et qui pouvait passer aussi bien sur un grand écran d'ordinateur </t>
  </si>
  <si>
    <t>que sur une feuille de papier ou l'écran moins imposant d'un smartphone.2 mai 2021</t>
  </si>
  <si>
    <t>Quelle police se rapproche le plus de Calibri ?</t>
  </si>
  <si>
    <t>Parmi ces six polices, Calibri est la plus proche de Lucida Grande ou Lucida Sans.</t>
  </si>
  <si>
    <t>Calibri - Wikipédia</t>
  </si>
  <si>
    <t>Microsoft : par quelle police voudriez-vous remplacer Calibri</t>
  </si>
  <si>
    <t>Quelle est la police d'écriture la plus classe ?</t>
  </si>
  <si>
    <t xml:space="preserve">Garamond. C'est une police facile à lire, proche de l'écriture manuscrite, qui convient parfaitement </t>
  </si>
  <si>
    <t xml:space="preserve">aux cadres expérimentés ou aux profils littéraires. </t>
  </si>
  <si>
    <t>Garamond a la particularité de toujours mener l'œil là où il doit aller.20 juil. 2015</t>
  </si>
  <si>
    <t>Quelle est la meilleure police d'écriture à utiliser pour son CV</t>
  </si>
  <si>
    <t>https://laruche.wizbii.com › 17703-meilleure-police-ecritu...</t>
  </si>
  <si>
    <t>Rechercher : Quelle est la police d'écriture la plus classe ?</t>
  </si>
  <si>
    <r>
      <t xml:space="preserve">La </t>
    </r>
    <r>
      <rPr>
        <b/>
        <sz val="16"/>
        <color theme="1"/>
        <rFont val="Cambria"/>
        <family val="1"/>
      </rPr>
      <t>police</t>
    </r>
    <r>
      <rPr>
        <sz val="16"/>
        <color theme="1"/>
        <rFont val="Cambria"/>
        <family val="1"/>
      </rPr>
      <t xml:space="preserve"> Cambria a été conçue spécifiquement </t>
    </r>
    <r>
      <rPr>
        <b/>
        <sz val="16"/>
        <color theme="1"/>
        <rFont val="Cambria"/>
        <family val="1"/>
      </rPr>
      <t>pour</t>
    </r>
    <r>
      <rPr>
        <sz val="16"/>
        <color theme="1"/>
        <rFont val="Cambria"/>
        <family val="1"/>
      </rPr>
      <t xml:space="preserve"> être lue à l'écran. ...</t>
    </r>
  </si>
  <si>
    <t>Quelle police avec Cambria ?</t>
  </si>
  <si>
    <r>
      <t xml:space="preserve">Caladea (créée comme une </t>
    </r>
    <r>
      <rPr>
        <b/>
        <sz val="16"/>
        <color theme="1"/>
        <rFont val="Cambria"/>
        <family val="1"/>
      </rPr>
      <t>police</t>
    </r>
    <r>
      <rPr>
        <sz val="16"/>
        <color theme="1"/>
        <rFont val="Cambria"/>
        <family val="1"/>
      </rPr>
      <t xml:space="preserve"> supplémentaire de Chrome OS) a les mêmes métriques </t>
    </r>
  </si>
  <si>
    <t>que Cambria MS et peut être utilisée en remplacement.</t>
  </si>
  <si>
    <t>POUR AUDITER LES FORMULES</t>
  </si>
  <si>
    <t>Pour supprimer l'affichage des zéro sur la fiche cliquez sur : FICHIER &gt; Option &gt; Options avancées &gt;</t>
  </si>
  <si>
    <t>pour localiser la cellule correspondante cliquez sur l'onglet FORMULES</t>
  </si>
  <si>
    <t xml:space="preserve"> décocher Afficher un zéro dans les cellules qui ont une valeur nulle</t>
  </si>
  <si>
    <t>puis sur la fonction Repérer les antécédants &gt;</t>
  </si>
  <si>
    <t>double cliquez sur la pointe de la flèche, cela vous enverra directement à l'emplacement de saisie</t>
  </si>
  <si>
    <t>⓪①②③④⑤⑥⑦⑧⑨⑩⑪⑫⑬⑭⑮⑯⑰⑱⑲⑳</t>
  </si>
  <si>
    <t>couleur de police blanc sur fond gris à modifier pour vos documents</t>
  </si>
  <si>
    <t>cliquez sur la colonne  C et sélectionnez dans la barre de formule le numéro ou la lettre qui vous intéresse choisissez la police de caractères et la couleur qui vous conviennent</t>
  </si>
  <si>
    <t>⓿❶❷❸❹❺❻❼❽❾❿⓫⓬⓭⓮⓯⓰⓱⓲⓳⓴</t>
  </si>
  <si>
    <t>Ⓐ Ⓑ Ⓒ Ⓓ Ⓔ Ⓕ Ⓖ Ⓗ Ⓘ Ⓙ Ⓚ Ⓛ Ⓜ Ⓝ Ⓞ Ⓟ Ⓠ Ⓡ Ⓢ Ⓣ Ⓤ Ⓥ Ⓦ Ⓧ Ⓧ Ⓩ MAJUSCULES</t>
  </si>
  <si>
    <t>Illustrations avec les émojis</t>
  </si>
  <si>
    <t>ⓐ ⓑ ⓒ ⓓ ⓔ ⓕ ⓕ ⓗ ⓗ ⓘ ⓙ ⓚ ⓛ ⓜ ⓝ ⓞ ⓟ ⓠ ⓡ ⓡ ⓣ ⓤ ⓥ ⓦ ⓧ ⓨ ⓩ minuscules</t>
  </si>
  <si>
    <t>https://www.bonbache.fr/syntheses-graphiques-excel-avec-les-emoticones-499.html</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</si>
  <si>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</si>
  <si>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</si>
  <si>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</si>
  <si>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</si>
  <si>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</si>
  <si>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</si>
  <si>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</si>
  <si>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</si>
  <si>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</si>
  <si>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</si>
  <si>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</si>
  <si>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</si>
  <si>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</si>
  <si>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</si>
  <si>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</si>
  <si>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</si>
  <si>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</si>
  <si>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</si>
  <si>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</si>
  <si>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</si>
  <si>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</si>
  <si>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</si>
  <si>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</si>
  <si>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</si>
  <si>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</si>
  <si>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</si>
  <si>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</si>
  <si>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</si>
  <si>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</si>
  <si>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</si>
  <si>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</si>
  <si>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</si>
  <si>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</si>
  <si>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</si>
  <si>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</si>
  <si>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</si>
  <si>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</si>
  <si>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</si>
  <si>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</si>
  <si>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</si>
  <si>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</si>
  <si>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</si>
  <si>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</si>
  <si>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</si>
  <si>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</si>
  <si>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</si>
  <si>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</si>
  <si>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</si>
  <si>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</si>
  <si>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</si>
  <si>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</si>
  <si>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</si>
  <si>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</si>
  <si>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</si>
  <si>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</si>
  <si>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 xml:space="preserve"> ⓑ</t>
  </si>
  <si>
    <t>ⓒ</t>
  </si>
  <si>
    <t>ⓓ</t>
  </si>
  <si>
    <t>ⓔ</t>
  </si>
  <si>
    <t>ⓕ</t>
  </si>
  <si>
    <t xml:space="preserve"> ⓕ</t>
  </si>
  <si>
    <t>ⓗ</t>
  </si>
  <si>
    <t>ⓘ</t>
  </si>
  <si>
    <t>ⓙ</t>
  </si>
  <si>
    <t>ⓚ</t>
  </si>
  <si>
    <t>ⓛ</t>
  </si>
  <si>
    <t>ⓜ</t>
  </si>
  <si>
    <t>ⓝ</t>
  </si>
  <si>
    <t xml:space="preserve"> ⓞ</t>
  </si>
  <si>
    <t>ⓟ</t>
  </si>
  <si>
    <t>ⓠ</t>
  </si>
  <si>
    <t>ⓡ</t>
  </si>
  <si>
    <t>ⓣ</t>
  </si>
  <si>
    <t>ⓤ</t>
  </si>
  <si>
    <t xml:space="preserve"> ⓥ</t>
  </si>
  <si>
    <t>ⓦ</t>
  </si>
  <si>
    <t>ⓧ</t>
  </si>
  <si>
    <t>ⓨ</t>
  </si>
  <si>
    <t>ⓩ</t>
  </si>
  <si>
    <t>Ⓐ</t>
  </si>
  <si>
    <t>Ⓑ</t>
  </si>
  <si>
    <t>Ⓒ</t>
  </si>
  <si>
    <t xml:space="preserve"> Ⓓ</t>
  </si>
  <si>
    <t>Ⓔ</t>
  </si>
  <si>
    <t>Ⓕ</t>
  </si>
  <si>
    <t>Ⓖ</t>
  </si>
  <si>
    <t>Ⓗ</t>
  </si>
  <si>
    <t>Ⓘ</t>
  </si>
  <si>
    <t>Ⓙ</t>
  </si>
  <si>
    <t>Ⓚ</t>
  </si>
  <si>
    <t>Ⓛ</t>
  </si>
  <si>
    <t>Ⓜ</t>
  </si>
  <si>
    <t>⓿</t>
  </si>
  <si>
    <t>❶</t>
  </si>
  <si>
    <t>❸</t>
  </si>
  <si>
    <t>❹</t>
  </si>
  <si>
    <t>❺</t>
  </si>
  <si>
    <t>❻</t>
  </si>
  <si>
    <t>❼</t>
  </si>
  <si>
    <t>❽</t>
  </si>
  <si>
    <t>❾</t>
  </si>
  <si>
    <t>❿</t>
  </si>
  <si>
    <t>Ⓝ</t>
  </si>
  <si>
    <t>Ⓞ</t>
  </si>
  <si>
    <t>Ⓟ</t>
  </si>
  <si>
    <t>Ⓠ</t>
  </si>
  <si>
    <t>Ⓡ</t>
  </si>
  <si>
    <t>Ⓢ</t>
  </si>
  <si>
    <t>Ⓣ</t>
  </si>
  <si>
    <t>Ⓤ</t>
  </si>
  <si>
    <t>Ⓥ</t>
  </si>
  <si>
    <t>Ⓦ</t>
  </si>
  <si>
    <t>Ⓧ</t>
  </si>
  <si>
    <t>Ⓩ</t>
  </si>
  <si>
    <t>⓫</t>
  </si>
  <si>
    <t>⓬</t>
  </si>
  <si>
    <t>⓭</t>
  </si>
  <si>
    <t>⓮</t>
  </si>
  <si>
    <t>⓯</t>
  </si>
  <si>
    <t>⓰</t>
  </si>
  <si>
    <t>⓱</t>
  </si>
  <si>
    <t>⓲</t>
  </si>
  <si>
    <t>⓳</t>
  </si>
  <si>
    <t>⓴</t>
  </si>
  <si>
    <t>⓪</t>
  </si>
  <si>
    <t>①</t>
  </si>
  <si>
    <t>②</t>
  </si>
  <si>
    <t>③</t>
  </si>
  <si>
    <t>④</t>
  </si>
  <si>
    <t>⑤</t>
  </si>
  <si>
    <t>⑥</t>
  </si>
  <si>
    <t>⑦</t>
  </si>
  <si>
    <t>⑧</t>
  </si>
  <si>
    <t>⑨</t>
  </si>
  <si>
    <t>⑩</t>
  </si>
  <si>
    <t>⑪</t>
  </si>
  <si>
    <t>⑫</t>
  </si>
  <si>
    <t>⑬</t>
  </si>
  <si>
    <t>⑭</t>
  </si>
  <si>
    <t>⑮</t>
  </si>
  <si>
    <t>⑯</t>
  </si>
  <si>
    <t>⑰</t>
  </si>
  <si>
    <t>⑱</t>
  </si>
  <si>
    <t>⑲</t>
  </si>
  <si>
    <t>⑳</t>
  </si>
  <si>
    <r>
      <t xml:space="preserve">Les chiffres encadrés en format carré </t>
    </r>
    <r>
      <rPr>
        <b/>
        <sz val="22"/>
        <color theme="0"/>
        <rFont val="Calibri"/>
        <family val="2"/>
        <scheme val="minor"/>
      </rPr>
      <t>(🔢)</t>
    </r>
    <r>
      <rPr>
        <sz val="22"/>
        <color theme="0"/>
        <rFont val="Calibri"/>
        <family val="2"/>
        <scheme val="minor"/>
      </rPr>
      <t xml:space="preserve"> ne vont que de </t>
    </r>
    <r>
      <rPr>
        <b/>
        <sz val="22"/>
        <color theme="0"/>
        <rFont val="Calibri"/>
        <family val="2"/>
        <scheme val="minor"/>
      </rPr>
      <t>0️⃣ à 9️⃣</t>
    </r>
    <r>
      <rPr>
        <sz val="22"/>
        <color theme="0"/>
        <rFont val="Calibri"/>
        <family val="2"/>
        <scheme val="minor"/>
      </rPr>
      <t xml:space="preserve">. Il n’existe pas de versions officielles pour </t>
    </r>
    <r>
      <rPr>
        <b/>
        <sz val="22"/>
        <color theme="0"/>
        <rFont val="Calibri"/>
        <family val="2"/>
        <scheme val="minor"/>
      </rPr>
      <t>10 à 20</t>
    </r>
    <r>
      <rPr>
        <sz val="22"/>
        <color theme="0"/>
        <rFont val="Calibri"/>
        <family val="2"/>
        <scheme val="minor"/>
      </rPr>
      <t xml:space="preserve"> en un seul caractère.</t>
    </r>
  </si>
  <si>
    <t>Mais voici une alternative en combinant les symboles disponibles :</t>
  </si>
  <si>
    <t>0️⃣ 1️⃣ 2️⃣ 3️⃣ 4️⃣ 5️⃣ 6️⃣ 7️⃣ 8️⃣ 9️⃣ 🔟 1️⃣1️⃣ 1️⃣2️⃣ 1️⃣3️⃣ 1️⃣4️⃣ 1️⃣5️⃣ 1️⃣6️⃣ 1️⃣7️⃣ 1️⃣8️⃣ 1️⃣9️⃣ 2️⃣0️⃣</t>
  </si>
  <si>
    <t xml:space="preserve">0️⃣ </t>
  </si>
  <si>
    <t xml:space="preserve">1️⃣ </t>
  </si>
  <si>
    <t>2️⃣</t>
  </si>
  <si>
    <t xml:space="preserve">3️⃣ </t>
  </si>
  <si>
    <t>4️⃣</t>
  </si>
  <si>
    <t xml:space="preserve"> 5️⃣ </t>
  </si>
  <si>
    <t xml:space="preserve">6️⃣ </t>
  </si>
  <si>
    <t xml:space="preserve">7️⃣ </t>
  </si>
  <si>
    <t xml:space="preserve">8️⃣ </t>
  </si>
  <si>
    <t xml:space="preserve">9️⃣ </t>
  </si>
  <si>
    <t>🔟</t>
  </si>
  <si>
    <t xml:space="preserve">1️⃣1️⃣ </t>
  </si>
  <si>
    <t>1️⃣2️⃣</t>
  </si>
  <si>
    <t>1️⃣3️⃣</t>
  </si>
  <si>
    <t>1️⃣4️⃣</t>
  </si>
  <si>
    <t>1️⃣5️⃣</t>
  </si>
  <si>
    <t>1️⃣6️⃣</t>
  </si>
  <si>
    <t>1️⃣7️⃣</t>
  </si>
  <si>
    <t>1️⃣8️⃣</t>
  </si>
  <si>
    <t>1️⃣9️⃣</t>
  </si>
  <si>
    <t>2️⃣0️⃣</t>
  </si>
  <si>
    <r>
      <t xml:space="preserve">Le chiffre </t>
    </r>
    <r>
      <rPr>
        <sz val="22"/>
        <color theme="0"/>
        <rFont val="Calibri"/>
        <family val="2"/>
        <scheme val="minor"/>
      </rPr>
      <t>10 utilise 🔟, et à partir de 11, j’ai combiné les chiffres disponibles pour garder une cohérence visuelle. 😊 ChatGPT</t>
    </r>
  </si>
  <si>
    <t>des caractères spéciaux</t>
  </si>
  <si>
    <t>Que signifient les symboles (&amp;,,{, etc.) dans les formules ? – Excel</t>
  </si>
  <si>
    <t>https://www.automateexcel.com/fr/how-to/que-signifient-les-symboles-etc-dans-les-formules-excel-et-google-sheets/</t>
  </si>
  <si>
    <t>!</t>
  </si>
  <si>
    <t>"</t>
  </si>
  <si>
    <t>#</t>
  </si>
  <si>
    <t>%</t>
  </si>
  <si>
    <t>&amp;</t>
  </si>
  <si>
    <t>@</t>
  </si>
  <si>
    <t>‰</t>
  </si>
  <si>
    <t>≈</t>
  </si>
  <si>
    <t>±</t>
  </si>
  <si>
    <t>»</t>
  </si>
  <si>
    <t>¼</t>
  </si>
  <si>
    <t>½</t>
  </si>
  <si>
    <t>¾</t>
  </si>
  <si>
    <t>ø</t>
  </si>
  <si>
    <t>◄</t>
  </si>
  <si>
    <t>▲</t>
  </si>
  <si>
    <t>Φ</t>
  </si>
  <si>
    <t>Police &gt; Segoe UI Emoji</t>
  </si>
  <si>
    <t>🍏 🍎 🍐 🍊 🍋 🍌 🍉 🍇 🍓 🫐 🍈 🍒 🍑 🥭 🍍 🥥 🥝 🍅 🍆 🥑 🥦 🥬 🥒 🌶 🫑 🌽 🥕 🫒 🧄 🧅 🥔 🍠 🥐 🥯 🍞 🥖 🥨 🧀 🥚 🍳 🧈 🥞 🧇 🥓 🥩 🍗 🍖 🦴 🌭 🍔 🍟 🍕</t>
  </si>
  <si>
    <t xml:space="preserve"> 🫓 🥪 🥙 🧆 🌮 🌯 🫔 🥗 🥘 🫕 🥫 🍝 🍜 🍲 🍛 🍣 🍱 🥟 🦪 🍤 🍙 🍚 🍘 🍥 🥠 🥮 🍢 🍡 🍧 🍨 🍦 🥧 🧁 🍰 🎂 🍮 🍭 🍬 🍫 🍿 🍩 🍪 🌰 🥜 🍯 🥛 🍼 🫖 ☕️ 🍵 🧃 🥤 🧋</t>
  </si>
  <si>
    <t xml:space="preserve"> 🍶 🍺 🍻 🥂 🍷 🥃 🍸 🍹 🧉 🍾 🧊 🥄 🍴 🍽 🥣 🥡 🥢 🧂</t>
  </si>
  <si>
    <t>cliquez sur la colonne  D et copiez dans la barre de formules l'émoticone qui vous intéresse choisissez la police de caractères et la couleur qui vous conviennent</t>
  </si>
  <si>
    <t>🚾 ♿️ 🅿️ 🛗 🈳 🈂️ 🛂 🛃 🛄 🛅 🚹 🚺 🚼 ⚧ 🚻 🚮 🎦 📶 🈁 🔣 ℹ️ 🔤 🔡 🔠 🆖 🆗 🆙 🆒 🆕 🆓 0️⃣ 1️⃣ 2️⃣ 3️⃣ 4️⃣ 5️⃣ 6️⃣ 7️⃣ 8️⃣ 9️⃣ 🔟 🔢 #️⃣ *️⃣ ⏏️ ▶️ ⏸ ⏯ ⏹</t>
  </si>
  <si>
    <t xml:space="preserve"> ⏺ ⏭ ⏮ ⏩ ⏪ ⏫ ⏬ ◀️ 🔼 🔽 ➡️ ⬅️ ⬆️ ⬇️ ↗️ ↘️ ↙️ ↖️ ↕️ ↔️ ↪️ ↩️ ⤴️ ⤵️ 🔀 🔁 🔂 🔄 🔃 🎵 🎶 ➕ ➖ ➗ ✖️ </t>
  </si>
  <si>
    <t>Une numérotation avec couleur de police modifiable</t>
  </si>
  <si>
    <t>2</t>
  </si>
  <si>
    <t>3</t>
  </si>
  <si>
    <t>4</t>
  </si>
  <si>
    <t>5</t>
  </si>
  <si>
    <t>6</t>
  </si>
  <si>
    <t>7</t>
  </si>
  <si>
    <t>8</t>
  </si>
  <si>
    <t>9</t>
  </si>
  <si>
    <t>10</t>
  </si>
  <si>
    <t>11</t>
  </si>
  <si>
    <t>12</t>
  </si>
  <si>
    <t>13</t>
  </si>
  <si>
    <t>14</t>
  </si>
  <si>
    <t>15</t>
  </si>
  <si>
    <t>16</t>
  </si>
  <si>
    <t>17</t>
  </si>
  <si>
    <t>18</t>
  </si>
  <si>
    <t>19</t>
  </si>
  <si>
    <t>20</t>
  </si>
  <si>
    <t>Monétaire</t>
  </si>
  <si>
    <t>0.00\ " cm³"</t>
  </si>
  <si>
    <t>Format | cellule | personnalisé | 0" cm³"</t>
  </si>
  <si>
    <t>✅</t>
  </si>
  <si>
    <t>ou copier-coller</t>
  </si>
  <si>
    <t>X</t>
  </si>
  <si>
    <t>t</t>
  </si>
  <si>
    <t>u</t>
  </si>
  <si>
    <t>le ² se fait en tapant alt+0178</t>
  </si>
  <si>
    <t xml:space="preserve">m² </t>
  </si>
  <si>
    <t xml:space="preserve">M² </t>
  </si>
  <si>
    <t xml:space="preserve">cm² </t>
  </si>
  <si>
    <t>²</t>
  </si>
  <si>
    <t>Police Wingdings 3</t>
  </si>
  <si>
    <t>le ³ se fait en tapant alt+0179</t>
  </si>
  <si>
    <t>m³ </t>
  </si>
  <si>
    <t>M³ </t>
  </si>
  <si>
    <t>cm³ </t>
  </si>
  <si>
    <t>³</t>
  </si>
  <si>
    <t>q</t>
  </si>
  <si>
    <t>p</t>
  </si>
  <si>
    <t xml:space="preserve">Pensez à partager vos connaissances et votre savoir-faire acquis par l’expérience : </t>
  </si>
  <si>
    <t>Densité (liens)</t>
  </si>
  <si>
    <t>Méthode</t>
  </si>
  <si>
    <t>Matériels</t>
  </si>
  <si>
    <t>Taux d'Alcool</t>
  </si>
  <si>
    <t>Lexique</t>
  </si>
  <si>
    <t>Verrerie</t>
  </si>
  <si>
    <t>Aide mémoire</t>
  </si>
  <si>
    <t>Traductions</t>
  </si>
  <si>
    <t>Liens du net SPÉCIAL BAR à l'usage des Barmans et des Barmaids</t>
  </si>
  <si>
    <t>Liens Excel</t>
  </si>
  <si>
    <t>Transmission des savoirs</t>
  </si>
  <si>
    <t>Ces documents sont le fruit du travail de passionnés qui ont partagé leurs formules et fonctions Excel en ligne.</t>
  </si>
  <si>
    <t>NOUVELLE VERSION INFOS BAR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</si>
</sst>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0.0"/>
    <numFmt numFmtId="165" formatCode="0&quot; %&quot;"/>
    <numFmt numFmtId="166" formatCode="0.000"/>
    <numFmt numFmtId="167" formatCode="0.000&quot; L&quot;"/>
    <numFmt numFmtId="168" formatCode="0&quot; mL&quot;"/>
    <numFmt numFmtId="169" formatCode="0&quot; ml&quot;"/>
    <numFmt numFmtId="170" formatCode="0.000&quot; Kg&quot;"/>
    <numFmt numFmtId="171" formatCode="dddd\ dd\ mmmm\ yyyy\ hh:mm"/>
    <numFmt numFmtId="172" formatCode="&quot;▲ à &quot;0"/>
    <numFmt numFmtId="173" formatCode="&quot;▼ de &quot;0"/>
    <numFmt numFmtId="174" formatCode="0\ &quot;lignes masquées &quot;"/>
    <numFmt numFmtId="175" formatCode="* #,##0.000\ &quot;Kg&quot;;* #,##0.000\ &quot;Kg&quot;;&quot;&quot;* &quot;&quot;??\ ;&quot;&quot;@&quot;&quot;"/>
    <numFmt numFmtId="176" formatCode="[$-40C]d\ mmmm\ yyyy;@"/>
    <numFmt numFmtId="177" formatCode="[$-40C]d\-mmm\-yy;@"/>
    <numFmt numFmtId="178" formatCode="0&quot; g&quot;"/>
    <numFmt numFmtId="179" formatCode="0.00&quot; Kg&quot;"/>
    <numFmt numFmtId="180" formatCode="0.0&quot; %&quot;"/>
    <numFmt numFmtId="181" formatCode="#,##0.00\ &quot;€&quot;"/>
    <numFmt numFmtId="182" formatCode="0.00\ &quot; cm³&quot;"/>
  </numFmts>
  <fonts count="299">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6"/>
      <name val="Arial"/>
      <family val="2"/>
    </font>
    <font>
      <sz val="16"/>
      <color theme="0"/>
      <name val="Arial"/>
      <family val="2"/>
    </font>
    <font>
      <sz val="16"/>
      <color theme="0"/>
      <name val="Calibri"/>
      <family val="2"/>
      <scheme val="minor"/>
    </font>
    <font>
      <sz val="16"/>
      <color theme="0"/>
      <name val="Verdana"/>
      <family val="2"/>
    </font>
    <font>
      <sz val="16"/>
      <color theme="1"/>
      <name val="Verdana"/>
      <family val="2"/>
    </font>
    <font>
      <sz val="16"/>
      <name val="Verdana"/>
      <family val="2"/>
    </font>
    <font>
      <u/>
      <sz val="11"/>
      <color theme="10"/>
      <name val="Calibri"/>
      <family val="2"/>
      <scheme val="minor"/>
    </font>
    <font>
      <u/>
      <sz val="16"/>
      <color theme="10"/>
      <name val="Calibri"/>
      <family val="2"/>
      <scheme val="minor"/>
    </font>
    <font>
      <b/>
      <sz val="16"/>
      <name val="Verdana"/>
      <family val="2"/>
    </font>
    <font>
      <sz val="16"/>
      <color theme="0" tint="-0.499984740745262"/>
      <name val="Calibri"/>
      <family val="2"/>
      <scheme val="minor"/>
    </font>
    <font>
      <b/>
      <sz val="16"/>
      <color theme="1"/>
      <name val="Verdana"/>
      <family val="2"/>
    </font>
    <font>
      <sz val="8"/>
      <color indexed="53"/>
      <name val="Arial"/>
      <family val="2"/>
    </font>
    <font>
      <b/>
      <sz val="16"/>
      <color theme="9" tint="-0.249977111117893"/>
      <name val="Verdana"/>
      <family val="2"/>
    </font>
    <font>
      <sz val="16"/>
      <name val="Calibri"/>
      <family val="2"/>
      <scheme val="minor"/>
    </font>
    <font>
      <sz val="11"/>
      <color theme="1"/>
      <name val="Arial Narrow"/>
      <family val="2"/>
    </font>
    <font>
      <i/>
      <sz val="11"/>
      <color theme="1"/>
      <name val="Calibri"/>
      <family val="2"/>
      <scheme val="minor"/>
    </font>
    <font>
      <b/>
      <sz val="13.5"/>
      <color theme="1"/>
      <name val="Calibri"/>
      <family val="2"/>
      <scheme val="minor"/>
    </font>
    <font>
      <b/>
      <sz val="11"/>
      <color rgb="FFFF0000"/>
      <name val="Calibri"/>
      <family val="2"/>
      <scheme val="minor"/>
    </font>
    <font>
      <b/>
      <i/>
      <sz val="11"/>
      <color rgb="FFFF0000"/>
      <name val="Times New Roman"/>
      <family val="1"/>
    </font>
    <font>
      <sz val="1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sz val="12"/>
      <color rgb="FF0000FF"/>
      <name val="Calibri"/>
      <family val="2"/>
      <scheme val="minor"/>
    </font>
    <font>
      <sz val="10"/>
      <color theme="0"/>
      <name val="Calibri"/>
      <family val="2"/>
      <scheme val="minor"/>
    </font>
    <font>
      <sz val="8"/>
      <color theme="0"/>
      <name val="Calibri"/>
      <family val="2"/>
      <scheme val="minor"/>
    </font>
    <font>
      <sz val="12"/>
      <name val="Calibri"/>
      <family val="2"/>
      <scheme val="minor"/>
    </font>
    <font>
      <b/>
      <sz val="10"/>
      <name val="Calibri"/>
      <family val="2"/>
      <scheme val="minor"/>
    </font>
    <font>
      <b/>
      <sz val="12"/>
      <color theme="0"/>
      <name val="Calibri"/>
      <family val="2"/>
      <scheme val="minor"/>
    </font>
    <font>
      <sz val="8"/>
      <color theme="0" tint="-0.14999847407452621"/>
      <name val="Calibri"/>
      <family val="2"/>
      <scheme val="minor"/>
    </font>
    <font>
      <sz val="11"/>
      <name val="Calibri"/>
      <family val="2"/>
      <scheme val="minor"/>
    </font>
    <font>
      <b/>
      <sz val="10"/>
      <color theme="9" tint="-0.499984740745262"/>
      <name val="Calibri"/>
      <family val="2"/>
      <scheme val="minor"/>
    </font>
    <font>
      <b/>
      <sz val="8"/>
      <name val="Calibri"/>
      <family val="2"/>
      <scheme val="minor"/>
    </font>
    <font>
      <sz val="10"/>
      <color theme="9" tint="-0.499984740745262"/>
      <name val="Calibri"/>
      <family val="2"/>
      <scheme val="minor"/>
    </font>
    <font>
      <sz val="9"/>
      <color theme="9" tint="-0.249977111117893"/>
      <name val="Calibri"/>
      <family val="2"/>
      <scheme val="minor"/>
    </font>
    <font>
      <b/>
      <sz val="11"/>
      <name val="Calibri"/>
      <family val="2"/>
      <scheme val="minor"/>
    </font>
    <font>
      <sz val="9"/>
      <name val="Calibri"/>
      <family val="2"/>
      <scheme val="minor"/>
    </font>
    <font>
      <sz val="11"/>
      <color theme="1"/>
      <name val="Calibri"/>
      <family val="2"/>
    </font>
    <font>
      <b/>
      <sz val="13"/>
      <color theme="9" tint="-0.249977111117893"/>
      <name val="Calibri"/>
      <family val="2"/>
      <scheme val="minor"/>
    </font>
    <font>
      <b/>
      <sz val="11"/>
      <color theme="9" tint="-0.499984740745262"/>
      <name val="Calibri"/>
      <family val="2"/>
      <scheme val="minor"/>
    </font>
    <font>
      <b/>
      <sz val="10"/>
      <color rgb="FFFF0000"/>
      <name val="Calibri"/>
      <family val="2"/>
      <scheme val="minor"/>
    </font>
    <font>
      <sz val="11"/>
      <color theme="9" tint="-0.499984740745262"/>
      <name val="Calibri"/>
      <family val="2"/>
      <scheme val="minor"/>
    </font>
    <font>
      <b/>
      <sz val="11"/>
      <color rgb="FFC00000"/>
      <name val="Calibri"/>
      <family val="2"/>
      <scheme val="minor"/>
    </font>
    <font>
      <b/>
      <sz val="12"/>
      <color theme="9" tint="-0.499984740745262"/>
      <name val="Calibri"/>
      <family val="2"/>
      <scheme val="minor"/>
    </font>
    <font>
      <b/>
      <sz val="12"/>
      <color theme="1"/>
      <name val="Calibri"/>
      <family val="2"/>
      <scheme val="minor"/>
    </font>
    <font>
      <sz val="12"/>
      <color rgb="FF0000FF"/>
      <name val="Calibri"/>
      <family val="2"/>
      <scheme val="minor"/>
    </font>
    <font>
      <sz val="12"/>
      <color theme="9" tint="-0.499984740745262"/>
      <name val="Calibri"/>
      <family val="2"/>
      <scheme val="minor"/>
    </font>
    <font>
      <b/>
      <sz val="12"/>
      <name val="Calibri"/>
      <family val="2"/>
      <scheme val="minor"/>
    </font>
    <font>
      <sz val="8"/>
      <color rgb="FFBFBFBF"/>
      <name val="Calibri"/>
      <family val="2"/>
      <scheme val="minor"/>
    </font>
    <font>
      <sz val="10"/>
      <name val="MS Sans Serif"/>
      <family val="2"/>
    </font>
    <font>
      <sz val="9"/>
      <color theme="1" tint="0.499984740745262"/>
      <name val="Calibri"/>
      <family val="2"/>
      <scheme val="minor"/>
    </font>
    <font>
      <sz val="8"/>
      <color theme="1"/>
      <name val="Calibri"/>
      <family val="2"/>
      <scheme val="minor"/>
    </font>
    <font>
      <sz val="8"/>
      <color theme="1" tint="0.499984740745262"/>
      <name val="Calibri"/>
      <family val="2"/>
      <scheme val="minor"/>
    </font>
    <font>
      <sz val="11"/>
      <color theme="1" tint="0.499984740745262"/>
      <name val="Calibri"/>
      <family val="2"/>
      <scheme val="minor"/>
    </font>
    <font>
      <b/>
      <sz val="12"/>
      <color rgb="FFFF0000"/>
      <name val="Calibri"/>
      <family val="2"/>
      <scheme val="minor"/>
    </font>
    <font>
      <sz val="9"/>
      <color theme="1"/>
      <name val="Calibri"/>
      <family val="2"/>
      <scheme val="minor"/>
    </font>
    <font>
      <b/>
      <sz val="11"/>
      <color rgb="FF7030A0"/>
      <name val="Calibri"/>
      <family val="2"/>
      <scheme val="minor"/>
    </font>
    <font>
      <b/>
      <sz val="12"/>
      <color rgb="FFC00000"/>
      <name val="Calibri"/>
      <family val="2"/>
      <scheme val="minor"/>
    </font>
    <font>
      <sz val="10"/>
      <color theme="1"/>
      <name val="Calibri"/>
      <family val="2"/>
      <scheme val="minor"/>
    </font>
    <font>
      <b/>
      <sz val="14"/>
      <color theme="0"/>
      <name val="Calibri"/>
      <family val="2"/>
      <scheme val="minor"/>
    </font>
    <font>
      <sz val="10"/>
      <color rgb="FF548235"/>
      <name val="Calibri"/>
      <family val="2"/>
      <scheme val="minor"/>
    </font>
    <font>
      <sz val="11"/>
      <color rgb="FF0000FF"/>
      <name val="Calibri"/>
      <family val="2"/>
      <scheme val="minor"/>
    </font>
    <font>
      <sz val="10"/>
      <color rgb="FF0000FF"/>
      <name val="Calibri"/>
      <family val="2"/>
      <scheme val="minor"/>
    </font>
    <font>
      <b/>
      <sz val="11"/>
      <color rgb="FF0000FF"/>
      <name val="Calibri"/>
      <family val="2"/>
      <scheme val="minor"/>
    </font>
    <font>
      <b/>
      <sz val="14"/>
      <color theme="1"/>
      <name val="Calibri"/>
      <family val="2"/>
      <scheme val="minor"/>
    </font>
    <font>
      <sz val="11"/>
      <color theme="4"/>
      <name val="Calibri"/>
      <family val="2"/>
      <scheme val="minor"/>
    </font>
    <font>
      <b/>
      <sz val="18"/>
      <color theme="1"/>
      <name val="Calibri"/>
      <family val="2"/>
      <scheme val="minor"/>
    </font>
    <font>
      <sz val="12"/>
      <color theme="1"/>
      <name val="Calibri"/>
      <family val="2"/>
      <scheme val="minor"/>
    </font>
    <font>
      <b/>
      <sz val="12"/>
      <color rgb="FFFFFF00"/>
      <name val="Calibri"/>
      <family val="2"/>
      <scheme val="minor"/>
    </font>
    <font>
      <b/>
      <sz val="16"/>
      <color theme="1"/>
      <name val="Calibri"/>
      <family val="2"/>
      <scheme val="minor"/>
    </font>
    <font>
      <b/>
      <sz val="11"/>
      <color rgb="FFFFFF00"/>
      <name val="Calibri"/>
      <family val="2"/>
      <scheme val="minor"/>
    </font>
    <font>
      <b/>
      <sz val="11"/>
      <color indexed="9"/>
      <name val="Calibri"/>
      <family val="2"/>
      <scheme val="minor"/>
    </font>
    <font>
      <sz val="10"/>
      <color theme="1"/>
      <name val="Arial Unicode MS"/>
    </font>
    <font>
      <b/>
      <vertAlign val="subscript"/>
      <sz val="11"/>
      <color theme="1"/>
      <name val="Calibri"/>
      <family val="2"/>
      <scheme val="minor"/>
    </font>
    <font>
      <b/>
      <sz val="14"/>
      <color rgb="FFC00000"/>
      <name val="Calibri"/>
      <family val="2"/>
      <scheme val="minor"/>
    </font>
    <font>
      <sz val="12"/>
      <color theme="0"/>
      <name val="Calibri"/>
      <family val="2"/>
      <scheme val="minor"/>
    </font>
    <font>
      <sz val="9"/>
      <color theme="0"/>
      <name val="Calibri"/>
      <family val="2"/>
      <scheme val="minor"/>
    </font>
    <font>
      <sz val="18"/>
      <color theme="1"/>
      <name val="Calibri"/>
      <family val="2"/>
      <scheme val="minor"/>
    </font>
    <font>
      <u/>
      <sz val="14"/>
      <color theme="10"/>
      <name val="Calibri"/>
      <family val="2"/>
      <scheme val="minor"/>
    </font>
    <font>
      <sz val="14"/>
      <color theme="1"/>
      <name val="Calibri"/>
      <family val="2"/>
      <scheme val="minor"/>
    </font>
    <font>
      <sz val="14"/>
      <color rgb="FF000000"/>
      <name val="Calibri"/>
      <family val="2"/>
      <scheme val="minor"/>
    </font>
    <font>
      <i/>
      <sz val="16"/>
      <name val="Calibri"/>
      <family val="2"/>
      <scheme val="minor"/>
    </font>
    <font>
      <b/>
      <sz val="16"/>
      <name val="Calibri"/>
      <family val="2"/>
      <scheme val="minor"/>
    </font>
    <font>
      <sz val="14"/>
      <color theme="5" tint="-0.499984740745262"/>
      <name val="Calibri"/>
      <family val="2"/>
      <scheme val="minor"/>
    </font>
    <font>
      <b/>
      <sz val="14"/>
      <color rgb="FF0033CC"/>
      <name val="Calibri"/>
      <family val="2"/>
      <scheme val="minor"/>
    </font>
    <font>
      <sz val="18"/>
      <name val="Calibri"/>
      <family val="2"/>
      <scheme val="minor"/>
    </font>
    <font>
      <sz val="18"/>
      <color theme="0"/>
      <name val="Calibri"/>
      <family val="2"/>
      <scheme val="minor"/>
    </font>
    <font>
      <i/>
      <sz val="10"/>
      <name val="Calibri"/>
      <family val="2"/>
      <scheme val="minor"/>
    </font>
    <font>
      <sz val="18"/>
      <color rgb="FF7030A0"/>
      <name val="Calibri"/>
      <family val="2"/>
      <scheme val="minor"/>
    </font>
    <font>
      <b/>
      <sz val="12"/>
      <color theme="9" tint="-0.249977111117893"/>
      <name val="Calibri"/>
      <family val="2"/>
      <scheme val="minor"/>
    </font>
    <font>
      <b/>
      <sz val="10"/>
      <color theme="0"/>
      <name val="Calibri"/>
      <family val="2"/>
      <scheme val="minor"/>
    </font>
    <font>
      <b/>
      <sz val="18"/>
      <color rgb="FFFFFF00"/>
      <name val="Calibri"/>
      <family val="2"/>
      <scheme val="minor"/>
    </font>
    <font>
      <b/>
      <sz val="14"/>
      <color theme="9" tint="-0.249977111117893"/>
      <name val="Calibri"/>
      <family val="2"/>
      <scheme val="minor"/>
    </font>
    <font>
      <b/>
      <sz val="11"/>
      <color theme="9" tint="-0.249977111117893"/>
      <name val="Calibri"/>
      <family val="2"/>
      <scheme val="minor"/>
    </font>
    <font>
      <b/>
      <sz val="18"/>
      <color rgb="FF92D050"/>
      <name val="Calibri"/>
      <family val="2"/>
      <scheme val="minor"/>
    </font>
    <font>
      <b/>
      <sz val="20"/>
      <color theme="9" tint="-0.249977111117893"/>
      <name val="Calibri"/>
      <family val="2"/>
      <scheme val="minor"/>
    </font>
    <font>
      <sz val="22"/>
      <name val="Verdana"/>
      <family val="2"/>
    </font>
    <font>
      <i/>
      <sz val="14"/>
      <name val="Verdana"/>
      <family val="2"/>
    </font>
    <font>
      <sz val="8"/>
      <color theme="0" tint="-0.34998626667073579"/>
      <name val="Calibri"/>
      <family val="2"/>
      <scheme val="minor"/>
    </font>
    <font>
      <b/>
      <sz val="22"/>
      <name val="Calibri"/>
      <family val="2"/>
      <scheme val="minor"/>
    </font>
    <font>
      <u/>
      <sz val="22"/>
      <color theme="10"/>
      <name val="Calibri"/>
      <family val="2"/>
      <scheme val="minor"/>
    </font>
    <font>
      <sz val="22"/>
      <name val="Arial"/>
      <family val="2"/>
    </font>
    <font>
      <sz val="22"/>
      <name val="Calibri"/>
      <family val="2"/>
      <scheme val="minor"/>
    </font>
    <font>
      <sz val="14"/>
      <name val="Calibri"/>
      <family val="2"/>
      <scheme val="minor"/>
    </font>
    <font>
      <b/>
      <sz val="14"/>
      <name val="Calibri"/>
      <family val="2"/>
      <scheme val="minor"/>
    </font>
    <font>
      <sz val="16"/>
      <color theme="0" tint="-0.249977111117893"/>
      <name val="Calibri"/>
      <family val="2"/>
      <scheme val="minor"/>
    </font>
    <font>
      <sz val="16"/>
      <color theme="1"/>
      <name val="Calibri"/>
      <family val="2"/>
      <scheme val="minor"/>
    </font>
    <font>
      <sz val="16"/>
      <color rgb="FFBFBFBF"/>
      <name val="Calibri"/>
      <family val="2"/>
      <scheme val="minor"/>
    </font>
    <font>
      <sz val="11"/>
      <color indexed="8"/>
      <name val="Calibri"/>
      <family val="2"/>
    </font>
    <font>
      <sz val="16"/>
      <color indexed="8"/>
      <name val="Times New Roman"/>
      <family val="1"/>
    </font>
    <font>
      <u/>
      <sz val="10"/>
      <color indexed="12"/>
      <name val="Arial"/>
      <family val="2"/>
    </font>
    <font>
      <u/>
      <sz val="16"/>
      <color indexed="12"/>
      <name val="Arial"/>
      <family val="2"/>
    </font>
    <font>
      <sz val="16"/>
      <color indexed="8"/>
      <name val="Calibri"/>
      <family val="2"/>
      <scheme val="minor"/>
    </font>
    <font>
      <sz val="16"/>
      <color indexed="27"/>
      <name val="Calibri"/>
      <family val="2"/>
      <scheme val="minor"/>
    </font>
    <font>
      <sz val="16"/>
      <color indexed="40"/>
      <name val="Calibri"/>
      <family val="2"/>
      <scheme val="minor"/>
    </font>
    <font>
      <sz val="16"/>
      <color indexed="12"/>
      <name val="Calibri"/>
      <family val="2"/>
      <scheme val="minor"/>
    </font>
    <font>
      <sz val="16"/>
      <color indexed="21"/>
      <name val="Calibri"/>
      <family val="2"/>
      <scheme val="minor"/>
    </font>
    <font>
      <sz val="16"/>
      <color indexed="16"/>
      <name val="Calibri"/>
      <family val="2"/>
      <scheme val="minor"/>
    </font>
    <font>
      <sz val="16"/>
      <color indexed="20"/>
      <name val="Calibri"/>
      <family val="2"/>
      <scheme val="minor"/>
    </font>
    <font>
      <sz val="16"/>
      <color indexed="15"/>
      <name val="Calibri"/>
      <family val="2"/>
      <scheme val="minor"/>
    </font>
    <font>
      <sz val="16"/>
      <color indexed="13"/>
      <name val="Calibri"/>
      <family val="2"/>
      <scheme val="minor"/>
    </font>
    <font>
      <sz val="16"/>
      <color indexed="14"/>
      <name val="Calibri"/>
      <family val="2"/>
      <scheme val="minor"/>
    </font>
    <font>
      <sz val="16"/>
      <color indexed="18"/>
      <name val="Calibri"/>
      <family val="2"/>
      <scheme val="minor"/>
    </font>
    <font>
      <sz val="16"/>
      <color indexed="31"/>
      <name val="Calibri"/>
      <family val="2"/>
      <scheme val="minor"/>
    </font>
    <font>
      <sz val="16"/>
      <color indexed="30"/>
      <name val="Calibri"/>
      <family val="2"/>
      <scheme val="minor"/>
    </font>
    <font>
      <sz val="16"/>
      <color indexed="29"/>
      <name val="Calibri"/>
      <family val="2"/>
      <scheme val="minor"/>
    </font>
    <font>
      <sz val="16"/>
      <color indexed="28"/>
      <name val="Calibri"/>
      <family val="2"/>
      <scheme val="minor"/>
    </font>
    <font>
      <sz val="16"/>
      <color indexed="25"/>
      <name val="Calibri"/>
      <family val="2"/>
      <scheme val="minor"/>
    </font>
    <font>
      <sz val="16"/>
      <color indexed="24"/>
      <name val="Calibri"/>
      <family val="2"/>
      <scheme val="minor"/>
    </font>
    <font>
      <sz val="16"/>
      <color indexed="23"/>
      <name val="Calibri"/>
      <family val="2"/>
      <scheme val="minor"/>
    </font>
    <font>
      <sz val="16"/>
      <color indexed="22"/>
      <name val="Calibri"/>
      <family val="2"/>
      <scheme val="minor"/>
    </font>
    <font>
      <sz val="16"/>
      <color indexed="19"/>
      <name val="Calibri"/>
      <family val="2"/>
      <scheme val="minor"/>
    </font>
    <font>
      <sz val="16"/>
      <color indexed="17"/>
      <name val="Calibri"/>
      <family val="2"/>
      <scheme val="minor"/>
    </font>
    <font>
      <b/>
      <sz val="16"/>
      <color indexed="8"/>
      <name val="Calibri"/>
      <family val="2"/>
      <scheme val="minor"/>
    </font>
    <font>
      <sz val="16"/>
      <color indexed="11"/>
      <name val="Calibri"/>
      <family val="2"/>
      <scheme val="minor"/>
    </font>
    <font>
      <sz val="16"/>
      <color indexed="10"/>
      <name val="Calibri"/>
      <family val="2"/>
      <scheme val="minor"/>
    </font>
    <font>
      <sz val="16"/>
      <color indexed="9"/>
      <name val="Calibri"/>
      <family val="2"/>
      <scheme val="minor"/>
    </font>
    <font>
      <b/>
      <sz val="16"/>
      <color indexed="12"/>
      <name val="Calibri"/>
      <family val="2"/>
      <scheme val="minor"/>
    </font>
    <font>
      <b/>
      <sz val="16"/>
      <color indexed="17"/>
      <name val="Calibri"/>
      <family val="2"/>
      <scheme val="minor"/>
    </font>
    <font>
      <b/>
      <sz val="16"/>
      <color indexed="10"/>
      <name val="Calibri"/>
      <family val="2"/>
      <scheme val="minor"/>
    </font>
    <font>
      <i/>
      <sz val="16"/>
      <color indexed="8"/>
      <name val="Calibri"/>
      <family val="2"/>
      <scheme val="minor"/>
    </font>
    <font>
      <sz val="18"/>
      <name val="Verdana"/>
      <family val="2"/>
    </font>
    <font>
      <sz val="26"/>
      <color rgb="FFFF0000"/>
      <name val="Calibri"/>
      <family val="2"/>
      <scheme val="minor"/>
    </font>
    <font>
      <sz val="26"/>
      <color theme="1"/>
      <name val="Calibri"/>
      <family val="2"/>
      <scheme val="minor"/>
    </font>
    <font>
      <sz val="26"/>
      <color rgb="FF007940"/>
      <name val="Calibri"/>
      <family val="2"/>
      <scheme val="minor"/>
    </font>
    <font>
      <sz val="26"/>
      <color rgb="FF4040FF"/>
      <name val="Calibri"/>
      <family val="2"/>
      <scheme val="minor"/>
    </font>
    <font>
      <sz val="26"/>
      <color rgb="FFA000C0"/>
      <name val="Calibri"/>
      <family val="2"/>
      <scheme val="minor"/>
    </font>
    <font>
      <sz val="26"/>
      <color rgb="FFFF8000"/>
      <name val="Calibri"/>
      <family val="2"/>
      <scheme val="minor"/>
    </font>
    <font>
      <sz val="26"/>
      <color rgb="FFFFFF00"/>
      <name val="Calibri"/>
      <family val="2"/>
      <scheme val="minor"/>
    </font>
    <font>
      <u/>
      <sz val="16"/>
      <color theme="10"/>
      <name val="Verdana"/>
      <family val="2"/>
    </font>
    <font>
      <u/>
      <sz val="20"/>
      <color theme="10"/>
      <name val="Calibri"/>
      <family val="2"/>
      <scheme val="minor"/>
    </font>
    <font>
      <sz val="20"/>
      <name val="Arial"/>
      <family val="2"/>
    </font>
    <font>
      <sz val="22"/>
      <color rgb="FF0000FF"/>
      <name val="Verdana"/>
      <family val="2"/>
    </font>
    <font>
      <b/>
      <sz val="22"/>
      <color rgb="FFC00000"/>
      <name val="Verdana"/>
      <family val="2"/>
    </font>
    <font>
      <sz val="18"/>
      <color rgb="FFFF0000"/>
      <name val="Calibri"/>
      <family val="2"/>
      <scheme val="minor"/>
    </font>
    <font>
      <b/>
      <sz val="18"/>
      <name val="Calibri"/>
      <family val="2"/>
      <scheme val="minor"/>
    </font>
    <font>
      <b/>
      <sz val="18"/>
      <color rgb="FF0000FF"/>
      <name val="Calibri"/>
      <family val="2"/>
      <scheme val="minor"/>
    </font>
    <font>
      <sz val="8"/>
      <color theme="0" tint="-0.249977111117893"/>
      <name val="Calibri"/>
      <family val="2"/>
      <scheme val="minor"/>
    </font>
    <font>
      <sz val="18"/>
      <color theme="0" tint="-0.249977111117893"/>
      <name val="Calibri"/>
      <family val="2"/>
      <scheme val="minor"/>
    </font>
    <font>
      <b/>
      <sz val="26"/>
      <color rgb="FFFF0000"/>
      <name val="Calibri"/>
      <family val="2"/>
      <scheme val="minor"/>
    </font>
    <font>
      <b/>
      <sz val="22"/>
      <color rgb="FFFF0000"/>
      <name val="Verdana"/>
      <family val="2"/>
    </font>
    <font>
      <u/>
      <sz val="18"/>
      <color theme="10"/>
      <name val="Calibri"/>
      <family val="2"/>
      <scheme val="minor"/>
    </font>
    <font>
      <i/>
      <sz val="18"/>
      <name val="Verdana"/>
      <family val="2"/>
    </font>
    <font>
      <b/>
      <sz val="22"/>
      <color rgb="FF0000FF"/>
      <name val="Verdana"/>
      <family val="2"/>
    </font>
    <font>
      <sz val="22"/>
      <color theme="0"/>
      <name val="Verdana"/>
      <family val="2"/>
    </font>
    <font>
      <i/>
      <sz val="16"/>
      <name val="Calibri"/>
      <family val="2"/>
    </font>
    <font>
      <i/>
      <sz val="14"/>
      <name val="Calibri"/>
      <family val="2"/>
    </font>
    <font>
      <b/>
      <sz val="20"/>
      <color rgb="FFFFFF00"/>
      <name val="Arial"/>
      <family val="2"/>
    </font>
    <font>
      <sz val="18"/>
      <color rgb="FF7030A0"/>
      <name val="Arial"/>
      <family val="2"/>
    </font>
    <font>
      <sz val="20"/>
      <color theme="0"/>
      <name val="Verdana"/>
      <family val="2"/>
    </font>
    <font>
      <b/>
      <sz val="22"/>
      <color rgb="FF92D050"/>
      <name val="Verdana"/>
      <family val="2"/>
    </font>
    <font>
      <sz val="11"/>
      <color rgb="FF7030A0"/>
      <name val="Calibri"/>
      <family val="2"/>
      <scheme val="minor"/>
    </font>
    <font>
      <sz val="12"/>
      <color rgb="FFFF0000"/>
      <name val="Calibri"/>
      <family val="2"/>
      <scheme val="minor"/>
    </font>
    <font>
      <sz val="10"/>
      <color theme="0"/>
      <name val="Arial"/>
      <family val="2"/>
    </font>
    <font>
      <sz val="22"/>
      <color rgb="FF92D050"/>
      <name val="Verdana"/>
      <family val="2"/>
    </font>
    <font>
      <b/>
      <sz val="28"/>
      <color rgb="FFFFFF00"/>
      <name val="Calibri"/>
      <family val="2"/>
      <scheme val="minor"/>
    </font>
    <font>
      <sz val="18"/>
      <color theme="0"/>
      <name val="Arial"/>
      <family val="2"/>
    </font>
    <font>
      <b/>
      <sz val="22"/>
      <color rgb="FFFFFF00"/>
      <name val="Arial"/>
      <family val="2"/>
    </font>
    <font>
      <b/>
      <i/>
      <sz val="18"/>
      <color rgb="FFFFFF00"/>
      <name val="Arial"/>
      <family val="2"/>
    </font>
    <font>
      <b/>
      <i/>
      <sz val="20"/>
      <color theme="0"/>
      <name val="Arial"/>
      <family val="2"/>
    </font>
    <font>
      <b/>
      <i/>
      <sz val="18"/>
      <color theme="0"/>
      <name val="Arial"/>
      <family val="2"/>
    </font>
    <font>
      <sz val="22"/>
      <color rgb="FFFFFF00"/>
      <name val="Verdana"/>
      <family val="2"/>
    </font>
    <font>
      <i/>
      <sz val="22"/>
      <color theme="0"/>
      <name val="Verdana"/>
      <family val="2"/>
    </font>
    <font>
      <i/>
      <sz val="18"/>
      <color theme="0"/>
      <name val="Verdana"/>
      <family val="2"/>
    </font>
    <font>
      <sz val="22"/>
      <color rgb="FF7030A0"/>
      <name val="Arial"/>
      <family val="2"/>
    </font>
    <font>
      <sz val="22"/>
      <color theme="1"/>
      <name val="Calibri"/>
      <family val="2"/>
      <scheme val="minor"/>
    </font>
    <font>
      <sz val="22"/>
      <color theme="0"/>
      <name val="Arial"/>
      <family val="2"/>
    </font>
    <font>
      <sz val="22"/>
      <color theme="0"/>
      <name val="Calibri"/>
      <family val="2"/>
    </font>
    <font>
      <sz val="16"/>
      <color rgb="FFFFFF00"/>
      <name val="Calibri"/>
      <family val="2"/>
    </font>
    <font>
      <b/>
      <sz val="14"/>
      <color rgb="FFFFFF00"/>
      <name val="Calibri"/>
      <family val="2"/>
    </font>
    <font>
      <sz val="18"/>
      <color rgb="FFFFFF00"/>
      <name val="Verdana"/>
      <family val="2"/>
    </font>
    <font>
      <sz val="14"/>
      <color rgb="FF92D050"/>
      <name val="Calibri"/>
      <family val="2"/>
    </font>
    <font>
      <u/>
      <sz val="22"/>
      <color rgb="FF0563C1"/>
      <name val="Calibri"/>
      <family val="2"/>
      <scheme val="minor"/>
    </font>
    <font>
      <sz val="22"/>
      <color rgb="FF0563C1"/>
      <name val="Verdana"/>
      <family val="2"/>
    </font>
    <font>
      <sz val="22"/>
      <color rgb="FF0563C1"/>
      <name val="Arial"/>
      <family val="2"/>
    </font>
    <font>
      <i/>
      <sz val="22"/>
      <color rgb="FF92D050"/>
      <name val="Verdana"/>
      <family val="2"/>
    </font>
    <font>
      <i/>
      <sz val="22"/>
      <color rgb="FFFFFF00"/>
      <name val="Verdana"/>
      <family val="2"/>
    </font>
    <font>
      <b/>
      <i/>
      <sz val="22"/>
      <color rgb="FF92D050"/>
      <name val="Calibri"/>
      <family val="2"/>
      <scheme val="minor"/>
    </font>
    <font>
      <i/>
      <sz val="22"/>
      <color rgb="FF92D050"/>
      <name val="Calibri"/>
      <family val="2"/>
      <scheme val="minor"/>
    </font>
    <font>
      <b/>
      <sz val="22"/>
      <color rgb="FF92D050"/>
      <name val="Calibri"/>
      <family val="2"/>
      <scheme val="minor"/>
    </font>
    <font>
      <sz val="22"/>
      <color rgb="FF92D050"/>
      <name val="Calibri"/>
      <family val="2"/>
      <scheme val="minor"/>
    </font>
    <font>
      <sz val="22"/>
      <color rgb="FF92D050"/>
      <name val="Arial Unicode MS"/>
    </font>
    <font>
      <b/>
      <u/>
      <sz val="20"/>
      <color theme="10"/>
      <name val="Calibri"/>
      <family val="2"/>
      <scheme val="minor"/>
    </font>
    <font>
      <b/>
      <sz val="16"/>
      <name val="Calibri"/>
      <family val="2"/>
    </font>
    <font>
      <b/>
      <sz val="12"/>
      <name val="Calibri"/>
      <family val="2"/>
    </font>
    <font>
      <b/>
      <sz val="20"/>
      <color rgb="FF92D050"/>
      <name val="Arial"/>
      <family val="2"/>
    </font>
    <font>
      <sz val="18"/>
      <color theme="0"/>
      <name val="Verdana"/>
      <family val="2"/>
    </font>
    <font>
      <sz val="20"/>
      <color rgb="FFFFFF00"/>
      <name val="Arial"/>
      <family val="2"/>
    </font>
    <font>
      <sz val="22"/>
      <color rgb="FFFFFF00"/>
      <name val="Arial"/>
      <family val="2"/>
    </font>
    <font>
      <sz val="14"/>
      <color theme="0"/>
      <name val="Arial"/>
      <family val="2"/>
    </font>
    <font>
      <b/>
      <sz val="18"/>
      <color rgb="FFC00000"/>
      <name val="Verdana"/>
      <family val="2"/>
    </font>
    <font>
      <b/>
      <u/>
      <sz val="18"/>
      <color theme="10"/>
      <name val="Calibri"/>
      <family val="2"/>
      <scheme val="minor"/>
    </font>
    <font>
      <sz val="20"/>
      <name val="Verdana"/>
      <family val="2"/>
    </font>
    <font>
      <u/>
      <sz val="22"/>
      <color theme="0"/>
      <name val="Arial"/>
      <family val="2"/>
    </font>
    <font>
      <sz val="20"/>
      <color theme="0"/>
      <name val="Arial"/>
      <family val="2"/>
    </font>
    <font>
      <sz val="8"/>
      <name val="Arial"/>
      <family val="2"/>
    </font>
    <font>
      <b/>
      <sz val="16"/>
      <color theme="9" tint="-0.249977111117893"/>
      <name val="Calibri"/>
      <family val="2"/>
      <scheme val="minor"/>
    </font>
    <font>
      <sz val="16"/>
      <color rgb="FFC00000"/>
      <name val="Calibri"/>
      <family val="2"/>
      <scheme val="minor"/>
    </font>
    <font>
      <sz val="16"/>
      <color rgb="FF0000FF"/>
      <name val="Calibri"/>
      <family val="2"/>
      <scheme val="minor"/>
    </font>
    <font>
      <b/>
      <sz val="16"/>
      <color rgb="FF0000FF"/>
      <name val="Calibri"/>
      <family val="2"/>
      <scheme val="minor"/>
    </font>
    <font>
      <b/>
      <sz val="16"/>
      <color rgb="FFC00000"/>
      <name val="Calibri"/>
      <family val="2"/>
      <scheme val="minor"/>
    </font>
    <font>
      <sz val="16"/>
      <color theme="9" tint="-0.249977111117893"/>
      <name val="Calibri"/>
      <family val="2"/>
      <scheme val="minor"/>
    </font>
    <font>
      <sz val="22"/>
      <color theme="1"/>
      <name val="Verdana"/>
      <family val="2"/>
    </font>
    <font>
      <b/>
      <sz val="18"/>
      <color rgb="FFC00000"/>
      <name val="Calibri"/>
      <family val="2"/>
      <scheme val="minor"/>
    </font>
    <font>
      <b/>
      <sz val="20"/>
      <color theme="0"/>
      <name val="Calibri"/>
      <family val="2"/>
      <scheme val="minor"/>
    </font>
    <font>
      <sz val="20"/>
      <color theme="0"/>
      <name val="Calibri"/>
      <family val="2"/>
      <scheme val="minor"/>
    </font>
    <font>
      <sz val="20"/>
      <color theme="1" tint="0.249977111117893"/>
      <name val="Arial"/>
      <family val="2"/>
    </font>
    <font>
      <sz val="8"/>
      <color theme="1" tint="0.249977111117893"/>
      <name val="Arial"/>
      <family val="2"/>
    </font>
    <font>
      <sz val="20"/>
      <color theme="0" tint="-0.14999847407452621"/>
      <name val="Calibri"/>
      <family val="2"/>
      <scheme val="minor"/>
    </font>
    <font>
      <sz val="20"/>
      <color theme="1"/>
      <name val="Calibri"/>
      <family val="2"/>
      <scheme val="minor"/>
    </font>
    <font>
      <sz val="20"/>
      <name val="Calibri"/>
      <family val="2"/>
      <scheme val="minor"/>
    </font>
    <font>
      <b/>
      <sz val="20"/>
      <color theme="0"/>
      <name val="Calibri"/>
      <family val="2"/>
    </font>
    <font>
      <b/>
      <sz val="22"/>
      <color rgb="FF99CC00"/>
      <name val="Arial"/>
      <family val="2"/>
    </font>
    <font>
      <sz val="22"/>
      <color theme="0"/>
      <name val="Calibri"/>
      <family val="2"/>
      <scheme val="minor"/>
    </font>
    <font>
      <sz val="22"/>
      <color theme="0"/>
      <name val="Rockwell"/>
      <family val="1"/>
    </font>
    <font>
      <b/>
      <sz val="18"/>
      <color theme="0"/>
      <name val="Calibri"/>
      <family val="2"/>
    </font>
    <font>
      <b/>
      <sz val="18"/>
      <color theme="0"/>
      <name val="Arial"/>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14"/>
      <color theme="1"/>
      <name val="Arial"/>
      <family val="2"/>
    </font>
    <font>
      <b/>
      <sz val="14"/>
      <color theme="1"/>
      <name val="Arial"/>
      <family val="2"/>
    </font>
    <font>
      <u/>
      <sz val="14"/>
      <color theme="10"/>
      <name val="Arial"/>
      <family val="2"/>
    </font>
    <font>
      <b/>
      <sz val="16"/>
      <color theme="1"/>
      <name val="Arial"/>
      <family val="2"/>
    </font>
    <font>
      <sz val="8"/>
      <color theme="0"/>
      <name val="Arial"/>
      <family val="2"/>
    </font>
    <font>
      <b/>
      <sz val="16"/>
      <color theme="1"/>
      <name val="Garamond"/>
      <family val="1"/>
    </font>
    <font>
      <sz val="16"/>
      <color theme="1"/>
      <name val="Garamond"/>
      <family val="1"/>
    </font>
    <font>
      <u/>
      <sz val="16"/>
      <color theme="10"/>
      <name val="Garamond"/>
      <family val="1"/>
    </font>
    <font>
      <sz val="16"/>
      <color theme="1"/>
      <name val="Cambria"/>
      <family val="1"/>
    </font>
    <font>
      <b/>
      <sz val="16"/>
      <color theme="1"/>
      <name val="Cambria"/>
      <family val="1"/>
    </font>
    <font>
      <sz val="12"/>
      <name val="Arial"/>
      <family val="2"/>
    </font>
    <font>
      <sz val="24"/>
      <color theme="0"/>
      <name val="Calibri"/>
      <family val="2"/>
      <scheme val="minor"/>
    </font>
    <font>
      <sz val="22"/>
      <color rgb="FF0000FF"/>
      <name val="Calibri"/>
      <family val="2"/>
      <scheme val="minor"/>
    </font>
    <font>
      <sz val="24"/>
      <color rgb="FF0000FF"/>
      <name val="Calibri"/>
      <family val="2"/>
      <scheme val="minor"/>
    </font>
    <font>
      <sz val="20"/>
      <color rgb="FF0000FF"/>
      <name val="Calibri"/>
      <family val="2"/>
      <scheme val="minor"/>
    </font>
    <font>
      <b/>
      <sz val="22"/>
      <color theme="0"/>
      <name val="Calibri"/>
      <family val="2"/>
      <scheme val="minor"/>
    </font>
    <font>
      <sz val="20"/>
      <color theme="0"/>
      <name val="Calibri"/>
      <family val="2"/>
    </font>
    <font>
      <u/>
      <sz val="24"/>
      <color theme="10"/>
      <name val="Calibri"/>
      <family val="2"/>
      <scheme val="minor"/>
    </font>
    <font>
      <b/>
      <sz val="26"/>
      <color theme="0"/>
      <name val="Arial"/>
      <family val="2"/>
    </font>
    <font>
      <b/>
      <sz val="14"/>
      <color theme="0"/>
      <name val="Segoe UI Emoji"/>
      <family val="2"/>
    </font>
    <font>
      <sz val="22"/>
      <color theme="0"/>
      <name val="Segoe UI Emoji"/>
      <family val="2"/>
    </font>
    <font>
      <b/>
      <sz val="16"/>
      <color theme="0"/>
      <name val="Calibri"/>
      <family val="2"/>
      <scheme val="minor"/>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10"/>
      <name val="MS Sans Serif"/>
    </font>
    <font>
      <sz val="22"/>
      <color indexed="12"/>
      <name val="Arial"/>
      <family val="2"/>
    </font>
    <font>
      <b/>
      <sz val="22"/>
      <color theme="0"/>
      <name val="Calibri"/>
      <family val="2"/>
    </font>
    <font>
      <b/>
      <sz val="22"/>
      <name val="Calibri"/>
      <family val="2"/>
    </font>
    <font>
      <sz val="22"/>
      <color rgb="FF0070C0"/>
      <name val="Arial"/>
      <family val="2"/>
    </font>
    <font>
      <sz val="22"/>
      <color rgb="FF222222"/>
      <name val="Arial"/>
      <family val="2"/>
    </font>
    <font>
      <sz val="18"/>
      <color rgb="FF0070C0"/>
      <name val="Arial"/>
      <family val="2"/>
    </font>
    <font>
      <b/>
      <sz val="22"/>
      <color rgb="FFC00000"/>
      <name val="Wingdings 3"/>
      <family val="1"/>
      <charset val="2"/>
    </font>
    <font>
      <b/>
      <sz val="22"/>
      <color rgb="FFFF0000"/>
      <name val="Wingdings 3"/>
      <family val="1"/>
      <charset val="2"/>
    </font>
  </fonts>
  <fills count="88">
    <fill>
      <patternFill patternType="none"/>
    </fill>
    <fill>
      <patternFill patternType="gray125"/>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4" tint="0.79998168889431442"/>
        <bgColor indexed="64"/>
      </patternFill>
    </fill>
    <fill>
      <patternFill patternType="solid">
        <fgColor rgb="FF92D050"/>
        <bgColor indexed="64"/>
      </patternFill>
    </fill>
    <fill>
      <patternFill patternType="solid">
        <fgColor rgb="FFCCCCFF"/>
        <bgColor indexed="64"/>
      </patternFill>
    </fill>
    <fill>
      <patternFill patternType="solid">
        <fgColor rgb="FFFF0000"/>
        <bgColor indexed="64"/>
      </patternFill>
    </fill>
    <fill>
      <patternFill patternType="solid">
        <fgColor rgb="FFDEFFBD"/>
        <bgColor indexed="64"/>
      </patternFill>
    </fill>
    <fill>
      <patternFill patternType="solid">
        <fgColor rgb="FF99CC00"/>
        <bgColor theme="9"/>
      </patternFill>
    </fill>
    <fill>
      <patternFill patternType="solid">
        <fgColor theme="0" tint="-0.14999847407452621"/>
        <bgColor indexed="64"/>
      </patternFill>
    </fill>
    <fill>
      <patternFill patternType="solid">
        <fgColor rgb="FFFFFFCC"/>
        <bgColor indexed="64"/>
      </patternFill>
    </fill>
    <fill>
      <patternFill patternType="solid">
        <fgColor rgb="FFFFFF9F"/>
        <bgColor indexed="64"/>
      </patternFill>
    </fill>
    <fill>
      <patternFill patternType="solid">
        <fgColor rgb="FFCC00FF"/>
        <bgColor indexed="64"/>
      </patternFill>
    </fill>
    <fill>
      <patternFill patternType="solid">
        <fgColor rgb="FFED7D31"/>
        <bgColor indexed="64"/>
      </patternFill>
    </fill>
    <fill>
      <patternFill patternType="solid">
        <fgColor rgb="FFED7D31"/>
        <bgColor indexed="50"/>
      </patternFill>
    </fill>
    <fill>
      <patternFill patternType="solid">
        <fgColor theme="0"/>
        <bgColor indexed="50"/>
      </patternFill>
    </fill>
    <fill>
      <patternFill patternType="solid">
        <fgColor rgb="FFFFFFD9"/>
        <bgColor indexed="64"/>
      </patternFill>
    </fill>
    <fill>
      <patternFill patternType="solid">
        <fgColor theme="0" tint="-4.9989318521683403E-2"/>
        <bgColor indexed="64"/>
      </patternFill>
    </fill>
    <fill>
      <patternFill patternType="solid">
        <fgColor rgb="FFFFFF97"/>
        <bgColor indexed="64"/>
      </patternFill>
    </fill>
    <fill>
      <patternFill patternType="solid">
        <fgColor theme="9" tint="0.59999389629810485"/>
        <bgColor indexed="64"/>
      </patternFill>
    </fill>
    <fill>
      <patternFill patternType="solid">
        <fgColor rgb="FF808080"/>
        <bgColor indexed="64"/>
      </patternFill>
    </fill>
    <fill>
      <patternFill patternType="solid">
        <fgColor theme="8" tint="0.79998168889431442"/>
        <bgColor indexed="64"/>
      </patternFill>
    </fill>
    <fill>
      <patternFill patternType="solid">
        <fgColor rgb="FFFF6600"/>
        <bgColor indexed="64"/>
      </patternFill>
    </fill>
    <fill>
      <patternFill patternType="solid">
        <fgColor rgb="FFFFFF00"/>
        <bgColor indexed="64"/>
      </patternFill>
    </fill>
    <fill>
      <patternFill patternType="solid">
        <fgColor rgb="FFF2F2F2"/>
        <bgColor indexed="64"/>
      </patternFill>
    </fill>
    <fill>
      <patternFill patternType="solid">
        <fgColor indexed="23"/>
        <bgColor indexed="64"/>
      </patternFill>
    </fill>
    <fill>
      <patternFill patternType="solid">
        <fgColor rgb="FFFFFF89"/>
        <bgColor indexed="64"/>
      </patternFill>
    </fill>
    <fill>
      <patternFill patternType="solid">
        <fgColor rgb="FF00B050"/>
        <bgColor indexed="64"/>
      </patternFill>
    </fill>
    <fill>
      <patternFill patternType="solid">
        <fgColor rgb="FFFFFFD5"/>
        <bgColor indexed="64"/>
      </patternFill>
    </fill>
    <fill>
      <patternFill patternType="solid">
        <fgColor rgb="FF9BC2E6"/>
        <bgColor indexed="64"/>
      </patternFill>
    </fill>
    <fill>
      <patternFill patternType="solid">
        <fgColor theme="8" tint="0.59999389629810485"/>
        <bgColor indexed="64"/>
      </patternFill>
    </fill>
    <fill>
      <patternFill patternType="solid">
        <fgColor rgb="FFDDEBF7"/>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DB6413"/>
        <bgColor indexed="64"/>
      </patternFill>
    </fill>
    <fill>
      <patternFill patternType="solid">
        <fgColor rgb="FFFF99CC"/>
        <bgColor indexed="64"/>
      </patternFill>
    </fill>
    <fill>
      <patternFill patternType="solid">
        <fgColor rgb="FFD9D9D9"/>
        <bgColor indexed="64"/>
      </patternFill>
    </fill>
    <fill>
      <patternFill patternType="solid">
        <fgColor rgb="FFABCEEB"/>
        <bgColor indexed="64"/>
      </patternFill>
    </fill>
    <fill>
      <patternFill patternType="solid">
        <fgColor rgb="FFF7C748"/>
        <bgColor indexed="64"/>
      </patternFill>
    </fill>
    <fill>
      <patternFill patternType="solid">
        <fgColor rgb="FFE8B43A"/>
        <bgColor indexed="64"/>
      </patternFill>
    </fill>
    <fill>
      <patternFill patternType="solid">
        <fgColor rgb="FFD23514"/>
        <bgColor indexed="64"/>
      </patternFill>
    </fill>
    <fill>
      <patternFill patternType="solid">
        <fgColor rgb="FFD31A22"/>
        <bgColor indexed="64"/>
      </patternFill>
    </fill>
    <fill>
      <patternFill patternType="solid">
        <fgColor rgb="FFBC161E"/>
        <bgColor indexed="64"/>
      </patternFill>
    </fill>
    <fill>
      <patternFill patternType="solid">
        <fgColor rgb="FF9C111F"/>
        <bgColor indexed="64"/>
      </patternFill>
    </fill>
    <fill>
      <patternFill patternType="solid">
        <fgColor indexed="9"/>
        <bgColor indexed="64"/>
      </patternFill>
    </fill>
    <fill>
      <patternFill patternType="solid">
        <fgColor indexed="27"/>
        <bgColor indexed="64"/>
      </patternFill>
    </fill>
    <fill>
      <patternFill patternType="solid">
        <fgColor indexed="40"/>
        <bgColor indexed="64"/>
      </patternFill>
    </fill>
    <fill>
      <patternFill patternType="solid">
        <fgColor indexed="12"/>
        <bgColor indexed="64"/>
      </patternFill>
    </fill>
    <fill>
      <patternFill patternType="solid">
        <fgColor indexed="21"/>
        <bgColor indexed="64"/>
      </patternFill>
    </fill>
    <fill>
      <patternFill patternType="solid">
        <fgColor indexed="16"/>
        <bgColor indexed="64"/>
      </patternFill>
    </fill>
    <fill>
      <patternFill patternType="solid">
        <fgColor indexed="20"/>
        <bgColor indexed="64"/>
      </patternFill>
    </fill>
    <fill>
      <patternFill patternType="solid">
        <fgColor indexed="15"/>
        <bgColor indexed="64"/>
      </patternFill>
    </fill>
    <fill>
      <patternFill patternType="solid">
        <fgColor indexed="13"/>
        <bgColor indexed="64"/>
      </patternFill>
    </fill>
    <fill>
      <patternFill patternType="solid">
        <fgColor indexed="14"/>
        <bgColor indexed="64"/>
      </patternFill>
    </fill>
    <fill>
      <patternFill patternType="solid">
        <fgColor indexed="18"/>
        <bgColor indexed="64"/>
      </patternFill>
    </fill>
    <fill>
      <patternFill patternType="solid">
        <fgColor indexed="31"/>
        <bgColor indexed="64"/>
      </patternFill>
    </fill>
    <fill>
      <patternFill patternType="solid">
        <fgColor indexed="30"/>
        <bgColor indexed="64"/>
      </patternFill>
    </fill>
    <fill>
      <patternFill patternType="solid">
        <fgColor indexed="29"/>
        <bgColor indexed="64"/>
      </patternFill>
    </fill>
    <fill>
      <patternFill patternType="solid">
        <fgColor indexed="28"/>
        <bgColor indexed="64"/>
      </patternFill>
    </fill>
    <fill>
      <patternFill patternType="solid">
        <fgColor indexed="25"/>
        <bgColor indexed="64"/>
      </patternFill>
    </fill>
    <fill>
      <patternFill patternType="solid">
        <fgColor indexed="24"/>
        <bgColor indexed="64"/>
      </patternFill>
    </fill>
    <fill>
      <patternFill patternType="solid">
        <fgColor indexed="22"/>
        <bgColor indexed="64"/>
      </patternFill>
    </fill>
    <fill>
      <patternFill patternType="solid">
        <fgColor indexed="19"/>
        <bgColor indexed="64"/>
      </patternFill>
    </fill>
    <fill>
      <patternFill patternType="solid">
        <fgColor indexed="17"/>
        <bgColor indexed="64"/>
      </patternFill>
    </fill>
    <fill>
      <patternFill patternType="solid">
        <fgColor indexed="11"/>
        <bgColor indexed="64"/>
      </patternFill>
    </fill>
    <fill>
      <patternFill patternType="solid">
        <fgColor indexed="10"/>
        <bgColor indexed="64"/>
      </patternFill>
    </fill>
    <fill>
      <patternFill patternType="solid">
        <fgColor indexed="8"/>
        <bgColor indexed="64"/>
      </patternFill>
    </fill>
    <fill>
      <patternFill patternType="solid">
        <fgColor rgb="FFFFC000"/>
        <bgColor indexed="64"/>
      </patternFill>
    </fill>
    <fill>
      <patternFill patternType="solid">
        <fgColor rgb="FFEFE5F7"/>
        <bgColor indexed="64"/>
      </patternFill>
    </fill>
    <fill>
      <patternFill patternType="solid">
        <fgColor rgb="FFC6E0B4"/>
        <bgColor indexed="64"/>
      </patternFill>
    </fill>
    <fill>
      <patternFill patternType="solid">
        <fgColor theme="9" tint="0.39997558519241921"/>
        <bgColor indexed="64"/>
      </patternFill>
    </fill>
    <fill>
      <patternFill patternType="gray0625">
        <fgColor theme="7" tint="-0.24994659260841701"/>
        <bgColor rgb="FFFFFFCC"/>
      </patternFill>
    </fill>
    <fill>
      <patternFill patternType="solid">
        <fgColor rgb="FFB8D9A3"/>
        <bgColor indexed="64"/>
      </patternFill>
    </fill>
    <fill>
      <patternFill patternType="solid">
        <fgColor theme="0"/>
        <bgColor rgb="FFF2F2F2"/>
      </patternFill>
    </fill>
    <fill>
      <patternFill patternType="solid">
        <fgColor rgb="FFEF8943"/>
        <bgColor indexed="64"/>
      </patternFill>
    </fill>
    <fill>
      <patternFill patternType="solid">
        <fgColor theme="0"/>
        <bgColor indexed="9"/>
      </patternFill>
    </fill>
    <fill>
      <patternFill patternType="solid">
        <fgColor rgb="FFFFFFCC"/>
        <bgColor indexed="9"/>
      </patternFill>
    </fill>
    <fill>
      <patternFill patternType="solid">
        <fgColor rgb="FFFFFFD9"/>
        <bgColor indexed="9"/>
      </patternFill>
    </fill>
    <fill>
      <patternFill patternType="gray0625">
        <fgColor theme="9" tint="0.79998168889431442"/>
        <bgColor theme="0"/>
      </patternFill>
    </fill>
    <fill>
      <patternFill patternType="solid">
        <fgColor theme="0" tint="-0.14999847407452621"/>
        <bgColor indexed="9"/>
      </patternFill>
    </fill>
    <fill>
      <patternFill patternType="gray0625">
        <fgColor theme="9" tint="0.79998168889431442"/>
        <bgColor theme="0" tint="-0.14999847407452621"/>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7" tint="0.39997558519241921"/>
        <bgColor indexed="64"/>
      </patternFill>
    </fill>
  </fills>
  <borders count="95">
    <border>
      <left/>
      <right/>
      <top/>
      <bottom/>
      <diagonal/>
    </border>
    <border>
      <left style="thin">
        <color rgb="FF000000"/>
      </left>
      <right/>
      <top/>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diagonal/>
    </border>
    <border>
      <left/>
      <right style="thin">
        <color rgb="FF000000"/>
      </right>
      <top style="thin">
        <color rgb="FF000000"/>
      </top>
      <bottom/>
      <diagonal/>
    </border>
    <border>
      <left style="thin">
        <color rgb="FF000000"/>
      </left>
      <right/>
      <top style="thin">
        <color rgb="FF000000"/>
      </top>
      <bottom/>
      <diagonal/>
    </border>
    <border>
      <left/>
      <right style="thin">
        <color auto="1"/>
      </right>
      <top/>
      <bottom style="thin">
        <color auto="1"/>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auto="1"/>
      </left>
      <right/>
      <top/>
      <bottom/>
      <diagonal/>
    </border>
    <border>
      <left/>
      <right style="thin">
        <color auto="1"/>
      </right>
      <top style="thin">
        <color auto="1"/>
      </top>
      <bottom/>
      <diagonal/>
    </border>
    <border>
      <left/>
      <right/>
      <top style="thin">
        <color auto="1"/>
      </top>
      <bottom/>
      <diagonal/>
    </border>
    <border>
      <left style="thin">
        <color indexed="64"/>
      </left>
      <right/>
      <top style="thin">
        <color indexed="64"/>
      </top>
      <bottom/>
      <diagonal/>
    </border>
    <border>
      <left/>
      <right/>
      <top style="thin">
        <color rgb="FF000000"/>
      </top>
      <bottom/>
      <diagonal/>
    </border>
    <border>
      <left/>
      <right/>
      <top/>
      <bottom style="thin">
        <color rgb="FF000000"/>
      </bottom>
      <diagonal/>
    </border>
    <border>
      <left style="mediumDashed">
        <color auto="1"/>
      </left>
      <right/>
      <top/>
      <bottom style="mediumDashed">
        <color auto="1"/>
      </bottom>
      <diagonal/>
    </border>
    <border>
      <left/>
      <right/>
      <top/>
      <bottom style="mediumDashed">
        <color indexed="64"/>
      </bottom>
      <diagonal/>
    </border>
    <border>
      <left/>
      <right style="mediumDashed">
        <color indexed="64"/>
      </right>
      <top/>
      <bottom style="mediumDashed">
        <color indexed="64"/>
      </bottom>
      <diagonal/>
    </border>
    <border>
      <left style="mediumDashed">
        <color auto="1"/>
      </left>
      <right/>
      <top style="mediumDashed">
        <color auto="1"/>
      </top>
      <bottom/>
      <diagonal/>
    </border>
    <border>
      <left style="mediumDashed">
        <color auto="1"/>
      </left>
      <right/>
      <top/>
      <bottom/>
      <diagonal/>
    </border>
    <border>
      <left/>
      <right style="mediumDashed">
        <color indexed="64"/>
      </right>
      <top/>
      <bottom/>
      <diagonal/>
    </border>
    <border>
      <left/>
      <right style="hair">
        <color theme="9" tint="-0.24994659260841701"/>
      </right>
      <top/>
      <bottom/>
      <diagonal/>
    </border>
    <border>
      <left style="hair">
        <color theme="9" tint="-0.24994659260841701"/>
      </left>
      <right style="hair">
        <color theme="9" tint="-0.24994659260841701"/>
      </right>
      <top/>
      <bottom/>
      <diagonal/>
    </border>
    <border>
      <left style="hair">
        <color theme="9" tint="-0.24994659260841701"/>
      </left>
      <right style="hair">
        <color theme="9" tint="-0.24994659260841701"/>
      </right>
      <top/>
      <bottom style="hair">
        <color auto="1"/>
      </bottom>
      <diagonal/>
    </border>
    <border>
      <left style="hair">
        <color theme="9" tint="-0.24994659260841701"/>
      </left>
      <right style="hair">
        <color theme="9" tint="-0.24994659260841701"/>
      </right>
      <top style="hair">
        <color theme="9" tint="-0.24994659260841701"/>
      </top>
      <bottom style="hair">
        <color auto="1"/>
      </bottom>
      <diagonal/>
    </border>
    <border>
      <left/>
      <right style="hair">
        <color theme="9" tint="-0.24994659260841701"/>
      </right>
      <top/>
      <bottom style="hair">
        <color theme="9" tint="-0.24994659260841701"/>
      </bottom>
      <diagonal/>
    </border>
    <border>
      <left style="hair">
        <color theme="9" tint="-0.24994659260841701"/>
      </left>
      <right style="hair">
        <color theme="9" tint="-0.24994659260841701"/>
      </right>
      <top/>
      <bottom style="hair">
        <color theme="9" tint="-0.24994659260841701"/>
      </bottom>
      <diagonal/>
    </border>
    <border>
      <left style="hair">
        <color theme="9" tint="-0.24994659260841701"/>
      </left>
      <right style="hair">
        <color theme="9" tint="-0.24994659260841701"/>
      </right>
      <top style="hair">
        <color indexed="64"/>
      </top>
      <bottom style="hair">
        <color theme="9" tint="-0.24994659260841701"/>
      </bottom>
      <diagonal/>
    </border>
    <border>
      <left/>
      <right style="mediumDashed">
        <color auto="1"/>
      </right>
      <top/>
      <bottom style="hair">
        <color auto="1"/>
      </bottom>
      <diagonal/>
    </border>
    <border>
      <left style="hair">
        <color auto="1"/>
      </left>
      <right style="hair">
        <color auto="1"/>
      </right>
      <top style="hair">
        <color auto="1"/>
      </top>
      <bottom style="hair">
        <color auto="1"/>
      </bottom>
      <diagonal/>
    </border>
    <border>
      <left/>
      <right/>
      <top/>
      <bottom style="thin">
        <color theme="9" tint="0.39997558519241921"/>
      </bottom>
      <diagonal/>
    </border>
    <border>
      <left style="hair">
        <color auto="1"/>
      </left>
      <right/>
      <top/>
      <bottom style="hair">
        <color auto="1"/>
      </bottom>
      <diagonal/>
    </border>
    <border>
      <left style="hair">
        <color theme="9" tint="-0.24994659260841701"/>
      </left>
      <right style="hair">
        <color theme="9" tint="-0.24994659260841701"/>
      </right>
      <top style="hair">
        <color theme="9" tint="-0.24994659260841701"/>
      </top>
      <bottom style="hair">
        <color theme="9" tint="-0.24994659260841701"/>
      </bottom>
      <diagonal/>
    </border>
    <border>
      <left/>
      <right/>
      <top style="mediumDashed">
        <color indexed="64"/>
      </top>
      <bottom/>
      <diagonal/>
    </border>
    <border>
      <left/>
      <right style="mediumDashed">
        <color indexed="64"/>
      </right>
      <top style="mediumDashed">
        <color indexed="64"/>
      </top>
      <bottom/>
      <diagonal/>
    </border>
    <border>
      <left/>
      <right style="medium">
        <color indexed="64"/>
      </right>
      <top/>
      <bottom style="medium">
        <color indexed="64"/>
      </bottom>
      <diagonal/>
    </border>
    <border>
      <left/>
      <right/>
      <top/>
      <bottom style="medium">
        <color auto="1"/>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right style="medium">
        <color indexed="64"/>
      </right>
      <top style="medium">
        <color auto="1"/>
      </top>
      <bottom/>
      <diagonal/>
    </border>
    <border>
      <left/>
      <right/>
      <top style="medium">
        <color auto="1"/>
      </top>
      <bottom/>
      <diagonal/>
    </border>
    <border>
      <left style="medium">
        <color indexed="64"/>
      </left>
      <right/>
      <top style="medium">
        <color indexed="64"/>
      </top>
      <bottom/>
      <diagonal/>
    </border>
    <border>
      <left style="hair">
        <color indexed="64"/>
      </left>
      <right/>
      <top/>
      <bottom/>
      <diagonal/>
    </border>
    <border>
      <left/>
      <right style="thin">
        <color indexed="8"/>
      </right>
      <top/>
      <bottom style="thin">
        <color indexed="8"/>
      </bottom>
      <diagonal/>
    </border>
    <border>
      <left/>
      <right/>
      <top/>
      <bottom style="thin">
        <color indexed="8"/>
      </bottom>
      <diagonal/>
    </border>
    <border>
      <left style="thin">
        <color indexed="8"/>
      </left>
      <right/>
      <top/>
      <bottom style="thin">
        <color indexed="8"/>
      </bottom>
      <diagonal/>
    </border>
    <border>
      <left/>
      <right style="thin">
        <color indexed="8"/>
      </right>
      <top/>
      <bottom/>
      <diagonal/>
    </border>
    <border>
      <left style="thin">
        <color indexed="8"/>
      </left>
      <right/>
      <top/>
      <bottom/>
      <diagonal/>
    </border>
    <border>
      <left/>
      <right style="thin">
        <color indexed="8"/>
      </right>
      <top style="thin">
        <color indexed="8"/>
      </top>
      <bottom/>
      <diagonal/>
    </border>
    <border>
      <left/>
      <right/>
      <top style="thin">
        <color indexed="8"/>
      </top>
      <bottom/>
      <diagonal/>
    </border>
    <border>
      <left style="thin">
        <color indexed="8"/>
      </left>
      <right/>
      <top style="thin">
        <color indexed="8"/>
      </top>
      <bottom/>
      <diagonal/>
    </border>
    <border>
      <left style="hair">
        <color indexed="8"/>
      </left>
      <right style="thin">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style="thin">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style="thin">
        <color indexed="8"/>
      </left>
      <right style="hair">
        <color indexed="8"/>
      </right>
      <top style="thin">
        <color indexed="8"/>
      </top>
      <bottom style="hair">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auto="1"/>
      </right>
      <top/>
      <bottom/>
      <diagonal/>
    </border>
    <border>
      <left style="thin">
        <color indexed="64"/>
      </left>
      <right/>
      <top/>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bottom/>
      <diagonal/>
    </border>
    <border>
      <left style="hair">
        <color auto="1"/>
      </left>
      <right style="hair">
        <color indexed="64"/>
      </right>
      <top/>
      <bottom style="hair">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style="thin">
        <color indexed="64"/>
      </left>
      <right style="thin">
        <color indexed="64"/>
      </right>
      <top style="hair">
        <color auto="1"/>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bottom style="hair">
        <color indexed="64"/>
      </bottom>
      <diagonal/>
    </border>
    <border>
      <left/>
      <right/>
      <top/>
      <bottom style="hair">
        <color auto="1"/>
      </bottom>
      <diagonal/>
    </border>
    <border>
      <left style="thin">
        <color auto="1"/>
      </left>
      <right/>
      <top/>
      <bottom style="hair">
        <color auto="1"/>
      </bottom>
      <diagonal/>
    </border>
    <border>
      <left style="thin">
        <color indexed="64"/>
      </left>
      <right/>
      <top style="thin">
        <color indexed="64"/>
      </top>
      <bottom/>
      <diagonal/>
    </border>
    <border>
      <left/>
      <right/>
      <top style="thin">
        <color indexed="64"/>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auto="1"/>
      </right>
      <top style="thin">
        <color indexed="64"/>
      </top>
      <bottom style="hair">
        <color indexed="64"/>
      </bottom>
      <diagonal/>
    </border>
    <border>
      <left style="hair">
        <color indexed="64"/>
      </left>
      <right/>
      <top/>
      <bottom style="thin">
        <color indexed="64"/>
      </bottom>
      <diagonal/>
    </border>
    <border>
      <left/>
      <right style="mediumDashed">
        <color auto="1"/>
      </right>
      <top style="thin">
        <color auto="1"/>
      </top>
      <bottom/>
      <diagonal/>
    </border>
    <border>
      <left/>
      <right/>
      <top style="hair">
        <color indexed="64"/>
      </top>
      <bottom style="hair">
        <color indexed="64"/>
      </bottom>
      <diagonal/>
    </border>
    <border>
      <left/>
      <right/>
      <top style="hair">
        <color theme="9"/>
      </top>
      <bottom style="hair">
        <color theme="9"/>
      </bottom>
      <diagonal/>
    </border>
    <border>
      <left style="medium">
        <color auto="1"/>
      </left>
      <right style="hair">
        <color indexed="64"/>
      </right>
      <top/>
      <bottom/>
      <diagonal/>
    </border>
    <border>
      <left/>
      <right/>
      <top style="thin">
        <color theme="9" tint="0.39991454817346722"/>
      </top>
      <bottom style="thin">
        <color theme="9" tint="0.39991454817346722"/>
      </bottom>
      <diagonal/>
    </border>
  </borders>
  <cellStyleXfs count="27">
    <xf numFmtId="0" fontId="0" fillId="0" borderId="0"/>
    <xf numFmtId="0" fontId="3" fillId="0" borderId="0"/>
    <xf numFmtId="0" fontId="1" fillId="0" borderId="0"/>
    <xf numFmtId="0" fontId="10" fillId="0" borderId="0" applyNumberFormat="0" applyFill="0" applyBorder="0" applyAlignment="0" applyProtection="0"/>
    <xf numFmtId="0" fontId="15" fillId="0" borderId="0"/>
    <xf numFmtId="0" fontId="1" fillId="0" borderId="0"/>
    <xf numFmtId="0" fontId="3" fillId="0" borderId="0"/>
    <xf numFmtId="0" fontId="1" fillId="0" borderId="0"/>
    <xf numFmtId="0" fontId="3" fillId="0" borderId="0"/>
    <xf numFmtId="0" fontId="1" fillId="0" borderId="0"/>
    <xf numFmtId="0" fontId="41" fillId="0" borderId="0"/>
    <xf numFmtId="0" fontId="53" fillId="0" borderId="0"/>
    <xf numFmtId="0" fontId="1" fillId="0" borderId="0"/>
    <xf numFmtId="0" fontId="1" fillId="0" borderId="0"/>
    <xf numFmtId="0" fontId="3" fillId="0" borderId="0"/>
    <xf numFmtId="0" fontId="112" fillId="0" borderId="0"/>
    <xf numFmtId="0" fontId="114" fillId="0" borderId="0" applyNumberFormat="0" applyFill="0" applyBorder="0" applyAlignment="0" applyProtection="0">
      <alignment vertical="top"/>
      <protection locked="0"/>
    </xf>
    <xf numFmtId="0" fontId="41" fillId="0" borderId="0"/>
    <xf numFmtId="0" fontId="1" fillId="0" borderId="0"/>
    <xf numFmtId="0" fontId="3" fillId="0" borderId="0"/>
    <xf numFmtId="0" fontId="114" fillId="0" borderId="0" applyNumberFormat="0" applyFill="0" applyBorder="0" applyAlignment="0" applyProtection="0">
      <alignment vertical="top"/>
      <protection locked="0"/>
    </xf>
    <xf numFmtId="0" fontId="219" fillId="0" borderId="0"/>
    <xf numFmtId="0" fontId="3" fillId="0" borderId="0"/>
    <xf numFmtId="0" fontId="71" fillId="0" borderId="0"/>
    <xf numFmtId="0" fontId="71" fillId="0" borderId="0"/>
    <xf numFmtId="0" fontId="3" fillId="0" borderId="0"/>
    <xf numFmtId="0" fontId="290" fillId="0" borderId="0"/>
  </cellStyleXfs>
  <cellXfs count="938">
    <xf numFmtId="0" fontId="0" fillId="0" borderId="0" xfId="0"/>
    <xf numFmtId="0" fontId="4" fillId="0" borderId="0" xfId="1" applyFont="1"/>
    <xf numFmtId="0" fontId="4" fillId="0" borderId="0" xfId="1" applyFont="1" applyAlignment="1">
      <alignment vertical="center"/>
    </xf>
    <xf numFmtId="0" fontId="4" fillId="2" borderId="0" xfId="1" applyFont="1" applyFill="1" applyAlignment="1">
      <alignment vertical="center"/>
    </xf>
    <xf numFmtId="0" fontId="5" fillId="2" borderId="0" xfId="1" applyFont="1" applyFill="1" applyAlignment="1">
      <alignment vertical="center"/>
    </xf>
    <xf numFmtId="0" fontId="6" fillId="3" borderId="0" xfId="1" applyFont="1" applyFill="1" applyAlignment="1">
      <alignment vertical="center"/>
    </xf>
    <xf numFmtId="0" fontId="7" fillId="3" borderId="0" xfId="1" applyFont="1" applyFill="1" applyAlignment="1">
      <alignment vertical="center"/>
    </xf>
    <xf numFmtId="0" fontId="8" fillId="3" borderId="0" xfId="2" applyFont="1" applyFill="1"/>
    <xf numFmtId="0" fontId="9" fillId="3" borderId="0" xfId="1" applyFont="1" applyFill="1" applyProtection="1">
      <protection hidden="1"/>
    </xf>
    <xf numFmtId="0" fontId="4" fillId="2" borderId="0" xfId="1" applyFont="1" applyFill="1" applyProtection="1">
      <protection hidden="1"/>
    </xf>
    <xf numFmtId="0" fontId="11" fillId="3" borderId="0" xfId="3" applyFont="1" applyFill="1" applyAlignment="1">
      <alignment vertical="center"/>
    </xf>
    <xf numFmtId="0" fontId="12" fillId="3" borderId="0" xfId="1" applyFont="1" applyFill="1" applyAlignment="1" applyProtection="1">
      <alignment horizontal="right" vertical="center"/>
      <protection hidden="1"/>
    </xf>
    <xf numFmtId="0" fontId="12" fillId="3" borderId="0" xfId="1" applyFont="1" applyFill="1" applyAlignment="1" applyProtection="1">
      <alignment horizontal="center" vertical="center"/>
      <protection hidden="1"/>
    </xf>
    <xf numFmtId="0" fontId="13" fillId="3" borderId="0" xfId="1" applyFont="1" applyFill="1" applyAlignment="1">
      <alignment vertical="center"/>
    </xf>
    <xf numFmtId="0" fontId="9" fillId="3" borderId="0" xfId="1" applyFont="1" applyFill="1"/>
    <xf numFmtId="0" fontId="9" fillId="3" borderId="0" xfId="1" applyFont="1" applyFill="1" applyAlignment="1" applyProtection="1">
      <alignment horizontal="right" vertical="center"/>
      <protection hidden="1"/>
    </xf>
    <xf numFmtId="0" fontId="14" fillId="3" borderId="0" xfId="0" applyFont="1" applyFill="1" applyAlignment="1">
      <alignment horizontal="right" vertical="center"/>
    </xf>
    <xf numFmtId="0" fontId="16" fillId="3" borderId="0" xfId="4" applyFont="1" applyFill="1" applyAlignment="1">
      <alignment horizontal="right" vertical="center"/>
    </xf>
    <xf numFmtId="0" fontId="17" fillId="3" borderId="0" xfId="1" applyFont="1" applyFill="1" applyAlignment="1">
      <alignment vertical="center"/>
    </xf>
    <xf numFmtId="0" fontId="9" fillId="3" borderId="0" xfId="1" applyFont="1" applyFill="1" applyAlignment="1">
      <alignment vertical="center"/>
    </xf>
    <xf numFmtId="0" fontId="12" fillId="3" borderId="0" xfId="1" applyFont="1" applyFill="1" applyProtection="1">
      <protection hidden="1"/>
    </xf>
    <xf numFmtId="0" fontId="0" fillId="4" borderId="0" xfId="0" applyFill="1"/>
    <xf numFmtId="0" fontId="10" fillId="0" borderId="0" xfId="3"/>
    <xf numFmtId="0" fontId="20" fillId="0" borderId="0" xfId="0" applyFont="1" applyAlignment="1">
      <alignment vertical="center"/>
    </xf>
    <xf numFmtId="0" fontId="1" fillId="4" borderId="8" xfId="5" applyFill="1" applyBorder="1" applyAlignment="1">
      <alignment vertical="center"/>
    </xf>
    <xf numFmtId="0" fontId="1" fillId="4" borderId="9" xfId="5" applyFill="1" applyBorder="1" applyAlignment="1">
      <alignment vertical="center"/>
    </xf>
    <xf numFmtId="0" fontId="1" fillId="4" borderId="0" xfId="5" applyFill="1" applyAlignment="1">
      <alignment vertical="center"/>
    </xf>
    <xf numFmtId="0" fontId="10" fillId="4" borderId="0" xfId="3" applyFill="1" applyBorder="1" applyAlignment="1">
      <alignment vertical="center"/>
    </xf>
    <xf numFmtId="0" fontId="1" fillId="4" borderId="11" xfId="5" applyFill="1" applyBorder="1" applyAlignment="1">
      <alignment horizontal="center" vertical="center"/>
    </xf>
    <xf numFmtId="0" fontId="10" fillId="0" borderId="0" xfId="3" applyAlignment="1">
      <alignment horizontal="left" vertical="center" indent="1"/>
    </xf>
    <xf numFmtId="0" fontId="1" fillId="4" borderId="11" xfId="5" applyFill="1" applyBorder="1" applyAlignment="1">
      <alignment vertical="center"/>
    </xf>
    <xf numFmtId="0" fontId="0" fillId="0" borderId="0" xfId="0" applyAlignment="1">
      <alignment horizontal="left" vertical="center" indent="1"/>
    </xf>
    <xf numFmtId="0" fontId="2" fillId="0" borderId="0" xfId="0" applyFont="1" applyAlignment="1">
      <alignment horizontal="left" vertical="center" indent="1"/>
    </xf>
    <xf numFmtId="0" fontId="21" fillId="4" borderId="0" xfId="5" applyFont="1" applyFill="1" applyAlignment="1">
      <alignment vertical="center"/>
    </xf>
    <xf numFmtId="0" fontId="21" fillId="4" borderId="11" xfId="5" applyFont="1" applyFill="1" applyBorder="1" applyAlignment="1">
      <alignment vertical="center"/>
    </xf>
    <xf numFmtId="0" fontId="22" fillId="4" borderId="11" xfId="0" applyFont="1" applyFill="1" applyBorder="1" applyAlignment="1">
      <alignment horizontal="center" vertical="center"/>
    </xf>
    <xf numFmtId="0" fontId="1" fillId="4" borderId="13" xfId="5" applyFill="1" applyBorder="1" applyAlignment="1">
      <alignment vertical="center"/>
    </xf>
    <xf numFmtId="0" fontId="23" fillId="4" borderId="14" xfId="6" applyFont="1" applyFill="1" applyBorder="1" applyAlignment="1" applyProtection="1">
      <alignment horizontal="center" vertical="center"/>
      <protection hidden="1"/>
    </xf>
    <xf numFmtId="0" fontId="0" fillId="4" borderId="15" xfId="0" applyFill="1" applyBorder="1"/>
    <xf numFmtId="0" fontId="0" fillId="4" borderId="5" xfId="0" applyFill="1" applyBorder="1"/>
    <xf numFmtId="0" fontId="0" fillId="4" borderId="4" xfId="0" applyFill="1" applyBorder="1"/>
    <xf numFmtId="0" fontId="0" fillId="4" borderId="16" xfId="0" applyFill="1" applyBorder="1"/>
    <xf numFmtId="0" fontId="0" fillId="4" borderId="2" xfId="0" applyFill="1" applyBorder="1"/>
    <xf numFmtId="0" fontId="0" fillId="0" borderId="0" xfId="0" applyAlignment="1">
      <alignment vertical="center"/>
    </xf>
    <xf numFmtId="0" fontId="0" fillId="0" borderId="0" xfId="0" applyAlignment="1">
      <alignment horizontal="left" vertical="center"/>
    </xf>
    <xf numFmtId="0" fontId="2" fillId="0" borderId="0" xfId="0" applyFont="1"/>
    <xf numFmtId="0" fontId="10" fillId="5" borderId="0" xfId="3" applyFill="1" applyAlignment="1">
      <alignment vertical="center"/>
    </xf>
    <xf numFmtId="0" fontId="0" fillId="4" borderId="0" xfId="0" applyFill="1" applyAlignment="1">
      <alignment vertical="center"/>
    </xf>
    <xf numFmtId="0" fontId="20" fillId="4" borderId="0" xfId="0" applyFont="1" applyFill="1" applyAlignment="1">
      <alignment vertical="center"/>
    </xf>
    <xf numFmtId="0" fontId="10" fillId="4" borderId="0" xfId="3" applyFill="1" applyAlignment="1">
      <alignment vertical="center"/>
    </xf>
    <xf numFmtId="0" fontId="19" fillId="4" borderId="0" xfId="0" applyFont="1" applyFill="1" applyAlignment="1">
      <alignment vertical="center"/>
    </xf>
    <xf numFmtId="0" fontId="1" fillId="4" borderId="0" xfId="5" applyFill="1"/>
    <xf numFmtId="0" fontId="10" fillId="4" borderId="0" xfId="3" applyFill="1"/>
    <xf numFmtId="0" fontId="2" fillId="4" borderId="0" xfId="0" applyFont="1" applyFill="1" applyAlignment="1">
      <alignment horizontal="center" vertical="center"/>
    </xf>
    <xf numFmtId="0" fontId="2" fillId="4" borderId="0" xfId="0" applyFont="1" applyFill="1"/>
    <xf numFmtId="0" fontId="0" fillId="4" borderId="0" xfId="0" applyFill="1" applyAlignment="1">
      <alignment horizontal="left" vertical="center"/>
    </xf>
    <xf numFmtId="0" fontId="18" fillId="4" borderId="15" xfId="0" applyFont="1" applyFill="1" applyBorder="1" applyAlignment="1">
      <alignment vertical="center"/>
    </xf>
    <xf numFmtId="0" fontId="18" fillId="4" borderId="1" xfId="0" applyFont="1" applyFill="1" applyBorder="1" applyAlignment="1">
      <alignment vertical="center"/>
    </xf>
    <xf numFmtId="0" fontId="18" fillId="4" borderId="0" xfId="0" applyFont="1" applyFill="1" applyAlignment="1">
      <alignment vertical="center"/>
    </xf>
    <xf numFmtId="0" fontId="18" fillId="4" borderId="3" xfId="0" applyFont="1" applyFill="1" applyBorder="1" applyAlignment="1">
      <alignment vertical="center"/>
    </xf>
    <xf numFmtId="0" fontId="18" fillId="4" borderId="16" xfId="0" applyFont="1" applyFill="1" applyBorder="1" applyAlignment="1">
      <alignment vertical="center"/>
    </xf>
    <xf numFmtId="0" fontId="10" fillId="4" borderId="16" xfId="3" applyFill="1" applyBorder="1" applyAlignment="1">
      <alignment vertical="center"/>
    </xf>
    <xf numFmtId="0" fontId="28" fillId="6" borderId="0" xfId="7" applyFont="1" applyFill="1" applyAlignment="1">
      <alignment horizontal="center" vertical="center"/>
    </xf>
    <xf numFmtId="0" fontId="29" fillId="6" borderId="0" xfId="7" applyFont="1" applyFill="1" applyAlignment="1">
      <alignment horizontal="center" vertical="center"/>
    </xf>
    <xf numFmtId="0" fontId="30" fillId="7" borderId="17" xfId="5" applyFont="1" applyFill="1" applyBorder="1" applyAlignment="1">
      <alignment horizontal="center" vertical="center"/>
    </xf>
    <xf numFmtId="0" fontId="31" fillId="7" borderId="18" xfId="6" applyFont="1" applyFill="1" applyBorder="1" applyAlignment="1">
      <alignment horizontal="center" vertical="center"/>
    </xf>
    <xf numFmtId="0" fontId="31" fillId="7" borderId="19" xfId="6" applyFont="1" applyFill="1" applyBorder="1" applyAlignment="1">
      <alignment horizontal="center" vertical="center"/>
    </xf>
    <xf numFmtId="0" fontId="32" fillId="8" borderId="20" xfId="6" applyFont="1" applyFill="1" applyBorder="1" applyAlignment="1" applyProtection="1">
      <alignment horizontal="center" vertical="center" textRotation="90"/>
      <protection locked="0"/>
    </xf>
    <xf numFmtId="0" fontId="33" fillId="4" borderId="0" xfId="8" applyFont="1" applyFill="1" applyAlignment="1">
      <alignment horizontal="center" vertical="center"/>
    </xf>
    <xf numFmtId="0" fontId="1" fillId="4" borderId="0" xfId="0" applyFont="1" applyFill="1" applyAlignment="1">
      <alignment horizontal="center" vertical="center"/>
    </xf>
    <xf numFmtId="0" fontId="34" fillId="9" borderId="21" xfId="5" applyFont="1" applyFill="1" applyBorder="1" applyAlignment="1">
      <alignment horizontal="center" vertical="center"/>
    </xf>
    <xf numFmtId="0" fontId="35" fillId="10" borderId="0" xfId="7" applyFont="1" applyFill="1" applyAlignment="1">
      <alignment horizontal="center" vertical="center"/>
    </xf>
    <xf numFmtId="0" fontId="35" fillId="10" borderId="22" xfId="7" applyFont="1" applyFill="1" applyBorder="1" applyAlignment="1">
      <alignment horizontal="center" vertical="center"/>
    </xf>
    <xf numFmtId="0" fontId="36" fillId="11" borderId="0" xfId="6" applyFont="1" applyFill="1" applyAlignment="1" applyProtection="1">
      <alignment horizontal="center" vertical="center"/>
      <protection hidden="1"/>
    </xf>
    <xf numFmtId="0" fontId="39" fillId="4" borderId="22" xfId="6" applyFont="1" applyFill="1" applyBorder="1" applyAlignment="1">
      <alignment horizontal="center" vertical="center"/>
    </xf>
    <xf numFmtId="0" fontId="40" fillId="11" borderId="0" xfId="9" applyFont="1" applyFill="1" applyAlignment="1">
      <alignment horizontal="center" vertical="center"/>
    </xf>
    <xf numFmtId="0" fontId="39" fillId="4" borderId="30" xfId="10" applyFont="1" applyFill="1" applyBorder="1" applyAlignment="1">
      <alignment horizontal="center" vertical="center"/>
    </xf>
    <xf numFmtId="0" fontId="42" fillId="0" borderId="31" xfId="6" applyFont="1" applyBorder="1" applyAlignment="1">
      <alignment horizontal="center" vertical="center"/>
    </xf>
    <xf numFmtId="164" fontId="43" fillId="12" borderId="32" xfId="6" applyNumberFormat="1" applyFont="1" applyFill="1" applyBorder="1" applyAlignment="1">
      <alignment horizontal="center" vertical="center"/>
    </xf>
    <xf numFmtId="0" fontId="44" fillId="4" borderId="33" xfId="6" applyFont="1" applyFill="1" applyBorder="1" applyAlignment="1" applyProtection="1">
      <alignment horizontal="center" vertical="center"/>
      <protection hidden="1"/>
    </xf>
    <xf numFmtId="1" fontId="45" fillId="12" borderId="28" xfId="6" applyNumberFormat="1" applyFont="1" applyFill="1" applyBorder="1" applyAlignment="1">
      <alignment horizontal="center" vertical="center"/>
    </xf>
    <xf numFmtId="165" fontId="46" fillId="12" borderId="28" xfId="6" applyNumberFormat="1" applyFont="1" applyFill="1" applyBorder="1" applyAlignment="1">
      <alignment horizontal="center" vertical="center"/>
    </xf>
    <xf numFmtId="0" fontId="43" fillId="12" borderId="34" xfId="6" applyFont="1" applyFill="1" applyBorder="1" applyAlignment="1">
      <alignment horizontal="center" vertical="center"/>
    </xf>
    <xf numFmtId="0" fontId="42" fillId="0" borderId="22" xfId="6" applyFont="1" applyBorder="1" applyAlignment="1">
      <alignment horizontal="left" vertical="center"/>
    </xf>
    <xf numFmtId="1" fontId="45" fillId="12" borderId="34" xfId="6" applyNumberFormat="1" applyFont="1" applyFill="1" applyBorder="1" applyAlignment="1">
      <alignment horizontal="center" vertical="center"/>
    </xf>
    <xf numFmtId="165" fontId="46" fillId="12" borderId="34" xfId="6" applyNumberFormat="1" applyFont="1" applyFill="1" applyBorder="1" applyAlignment="1">
      <alignment horizontal="center" vertical="center"/>
    </xf>
    <xf numFmtId="0" fontId="1" fillId="0" borderId="0" xfId="0" applyFont="1" applyAlignment="1">
      <alignment horizontal="center" vertical="center"/>
    </xf>
    <xf numFmtId="0" fontId="47" fillId="13" borderId="21" xfId="2" applyFont="1" applyFill="1" applyBorder="1" applyAlignment="1">
      <alignment horizontal="center" vertical="center"/>
    </xf>
    <xf numFmtId="0" fontId="0" fillId="4" borderId="0" xfId="0" applyFill="1" applyAlignment="1">
      <alignment horizontal="left" vertical="center" indent="1"/>
    </xf>
    <xf numFmtId="0" fontId="48" fillId="4" borderId="0" xfId="0" applyFont="1" applyFill="1" applyAlignment="1">
      <alignment vertical="center"/>
    </xf>
    <xf numFmtId="0" fontId="49" fillId="4" borderId="0" xfId="0" applyFont="1" applyFill="1" applyAlignment="1">
      <alignment horizontal="left" vertical="center"/>
    </xf>
    <xf numFmtId="1" fontId="43" fillId="12" borderId="32" xfId="6" applyNumberFormat="1" applyFont="1" applyFill="1" applyBorder="1" applyAlignment="1">
      <alignment horizontal="center" vertical="center"/>
    </xf>
    <xf numFmtId="0" fontId="50" fillId="5" borderId="33" xfId="6" applyFont="1" applyFill="1" applyBorder="1" applyAlignment="1" applyProtection="1">
      <alignment horizontal="center" vertical="center"/>
      <protection hidden="1"/>
    </xf>
    <xf numFmtId="0" fontId="40" fillId="11" borderId="35" xfId="6" applyFont="1" applyFill="1" applyBorder="1" applyAlignment="1" applyProtection="1">
      <alignment horizontal="center" vertical="center"/>
      <protection locked="0"/>
    </xf>
    <xf numFmtId="0" fontId="51" fillId="4" borderId="35" xfId="6" applyFont="1" applyFill="1" applyBorder="1" applyAlignment="1" applyProtection="1">
      <alignment horizontal="left" vertical="center"/>
      <protection hidden="1"/>
    </xf>
    <xf numFmtId="0" fontId="52" fillId="0" borderId="35" xfId="6" applyFont="1" applyBorder="1" applyAlignment="1">
      <alignment horizontal="center" vertical="center"/>
    </xf>
    <xf numFmtId="0" fontId="52" fillId="0" borderId="36" xfId="6" applyFont="1" applyBorder="1" applyAlignment="1">
      <alignment horizontal="center" vertical="center"/>
    </xf>
    <xf numFmtId="0" fontId="31" fillId="11" borderId="0" xfId="6" applyFont="1" applyFill="1" applyAlignment="1" applyProtection="1">
      <alignment horizontal="center" vertical="center"/>
      <protection locked="0"/>
    </xf>
    <xf numFmtId="0" fontId="49" fillId="4" borderId="0" xfId="0" applyFont="1" applyFill="1" applyAlignment="1">
      <alignment horizontal="center" vertical="center"/>
    </xf>
    <xf numFmtId="0" fontId="51" fillId="4" borderId="22" xfId="0" applyFont="1" applyFill="1" applyBorder="1" applyAlignment="1">
      <alignment horizontal="right" vertical="center"/>
    </xf>
    <xf numFmtId="0" fontId="49" fillId="4" borderId="22" xfId="0" applyFont="1" applyFill="1" applyBorder="1" applyAlignment="1">
      <alignment horizontal="right" vertical="center"/>
    </xf>
    <xf numFmtId="0" fontId="48" fillId="0" borderId="0" xfId="0" applyFont="1" applyAlignment="1">
      <alignment vertical="center"/>
    </xf>
    <xf numFmtId="0" fontId="34" fillId="0" borderId="22" xfId="6" applyFont="1" applyBorder="1" applyAlignment="1">
      <alignment horizontal="left" vertical="center"/>
    </xf>
    <xf numFmtId="0" fontId="0" fillId="4" borderId="0" xfId="0" applyFill="1" applyAlignment="1">
      <alignment horizontal="left" vertical="center" indent="2"/>
    </xf>
    <xf numFmtId="0" fontId="2" fillId="4" borderId="0" xfId="0" applyFont="1" applyFill="1" applyAlignment="1">
      <alignment horizontal="left" vertical="center" indent="1"/>
    </xf>
    <xf numFmtId="0" fontId="31" fillId="11" borderId="0" xfId="7" applyFont="1" applyFill="1" applyAlignment="1">
      <alignment horizontal="center" vertical="center"/>
    </xf>
    <xf numFmtId="0" fontId="24" fillId="14" borderId="0" xfId="6" applyFont="1" applyFill="1" applyAlignment="1">
      <alignment horizontal="center" vertical="center"/>
    </xf>
    <xf numFmtId="0" fontId="1" fillId="0" borderId="0" xfId="7"/>
    <xf numFmtId="0" fontId="1" fillId="4" borderId="12" xfId="5" applyFill="1" applyBorder="1" applyAlignment="1">
      <alignment vertical="center"/>
    </xf>
    <xf numFmtId="0" fontId="1" fillId="4" borderId="10" xfId="5" applyFill="1" applyBorder="1" applyAlignment="1">
      <alignment vertical="center"/>
    </xf>
    <xf numFmtId="0" fontId="1" fillId="4" borderId="7" xfId="5" applyFill="1" applyBorder="1" applyAlignment="1">
      <alignment vertical="center"/>
    </xf>
    <xf numFmtId="0" fontId="27" fillId="4" borderId="0" xfId="0" applyFont="1" applyFill="1" applyAlignment="1">
      <alignment horizontal="right" vertical="center"/>
    </xf>
    <xf numFmtId="0" fontId="33" fillId="4" borderId="0" xfId="7" applyFont="1" applyFill="1" applyAlignment="1">
      <alignment horizontal="center" vertical="center"/>
    </xf>
    <xf numFmtId="0" fontId="29" fillId="15" borderId="37" xfId="0" applyFont="1" applyFill="1" applyBorder="1" applyAlignment="1">
      <alignment horizontal="center" vertical="center"/>
    </xf>
    <xf numFmtId="0" fontId="29" fillId="15" borderId="38" xfId="0" applyFont="1" applyFill="1" applyBorder="1" applyAlignment="1">
      <alignment horizontal="center" vertical="center"/>
    </xf>
    <xf numFmtId="0" fontId="24" fillId="16" borderId="39" xfId="11" applyFont="1" applyFill="1" applyBorder="1" applyAlignment="1">
      <alignment horizontal="center" vertical="center"/>
    </xf>
    <xf numFmtId="0" fontId="33" fillId="4" borderId="40" xfId="8" applyFont="1" applyFill="1" applyBorder="1" applyAlignment="1">
      <alignment horizontal="center" vertical="center"/>
    </xf>
    <xf numFmtId="0" fontId="24" fillId="16" borderId="41" xfId="11" applyFont="1" applyFill="1" applyBorder="1" applyAlignment="1">
      <alignment horizontal="center" vertical="center"/>
    </xf>
    <xf numFmtId="0" fontId="0" fillId="0" borderId="40" xfId="0" applyBorder="1"/>
    <xf numFmtId="0" fontId="54" fillId="11" borderId="7" xfId="0" applyFont="1" applyFill="1" applyBorder="1"/>
    <xf numFmtId="0" fontId="54" fillId="11" borderId="8" xfId="0" applyFont="1" applyFill="1" applyBorder="1"/>
    <xf numFmtId="0" fontId="24" fillId="17" borderId="0" xfId="11" applyFont="1" applyFill="1" applyAlignment="1">
      <alignment horizontal="center" vertical="center"/>
    </xf>
    <xf numFmtId="0" fontId="54" fillId="11" borderId="10" xfId="0" applyFont="1" applyFill="1" applyBorder="1" applyAlignment="1">
      <alignment horizontal="center" vertical="center"/>
    </xf>
    <xf numFmtId="0" fontId="54" fillId="11" borderId="0" xfId="0" applyFont="1" applyFill="1" applyAlignment="1">
      <alignment horizontal="center" vertical="center"/>
    </xf>
    <xf numFmtId="0" fontId="57" fillId="11" borderId="12" xfId="12" applyFont="1" applyFill="1" applyBorder="1" applyAlignment="1">
      <alignment horizontal="center" vertical="center"/>
    </xf>
    <xf numFmtId="0" fontId="57" fillId="11" borderId="13" xfId="12" applyFont="1" applyFill="1" applyBorder="1" applyAlignment="1">
      <alignment horizontal="center" vertical="center"/>
    </xf>
    <xf numFmtId="0" fontId="0" fillId="19" borderId="45" xfId="0" applyFill="1" applyBorder="1" applyAlignment="1">
      <alignment horizontal="center" vertical="center"/>
    </xf>
    <xf numFmtId="0" fontId="59" fillId="4" borderId="0" xfId="0" applyFont="1" applyFill="1" applyAlignment="1">
      <alignment vertical="center"/>
    </xf>
    <xf numFmtId="0" fontId="0" fillId="4" borderId="0" xfId="7" applyFont="1" applyFill="1" applyAlignment="1">
      <alignment horizontal="right" vertical="center"/>
    </xf>
    <xf numFmtId="0" fontId="48" fillId="19" borderId="11" xfId="0" applyFont="1" applyFill="1" applyBorder="1" applyAlignment="1">
      <alignment vertical="center"/>
    </xf>
    <xf numFmtId="0" fontId="62" fillId="4" borderId="0" xfId="7" applyFont="1" applyFill="1" applyAlignment="1">
      <alignment vertical="center"/>
    </xf>
    <xf numFmtId="0" fontId="62" fillId="4" borderId="0" xfId="7" applyFont="1" applyFill="1" applyAlignment="1">
      <alignment horizontal="right" vertical="center"/>
    </xf>
    <xf numFmtId="0" fontId="0" fillId="4" borderId="37" xfId="0" applyFill="1" applyBorder="1"/>
    <xf numFmtId="0" fontId="0" fillId="4" borderId="38" xfId="0" applyFill="1" applyBorder="1"/>
    <xf numFmtId="0" fontId="0" fillId="4" borderId="38" xfId="0" applyFill="1" applyBorder="1" applyAlignment="1">
      <alignment horizontal="left" vertical="center"/>
    </xf>
    <xf numFmtId="0" fontId="0" fillId="4" borderId="39" xfId="0" applyFill="1" applyBorder="1"/>
    <xf numFmtId="0" fontId="0" fillId="4" borderId="40" xfId="0" applyFill="1" applyBorder="1"/>
    <xf numFmtId="0" fontId="0" fillId="4" borderId="41" xfId="0" applyFill="1" applyBorder="1"/>
    <xf numFmtId="0" fontId="25" fillId="4" borderId="0" xfId="0" applyFont="1" applyFill="1"/>
    <xf numFmtId="0" fontId="25" fillId="0" borderId="0" xfId="0" applyFont="1"/>
    <xf numFmtId="0" fontId="34" fillId="4" borderId="0" xfId="0" applyFont="1" applyFill="1"/>
    <xf numFmtId="0" fontId="10" fillId="4" borderId="0" xfId="3" applyFill="1" applyAlignment="1">
      <alignment horizontal="left" vertical="center" indent="1"/>
    </xf>
    <xf numFmtId="0" fontId="2" fillId="4" borderId="0" xfId="0" applyFont="1" applyFill="1" applyAlignment="1">
      <alignment horizontal="left" vertical="center"/>
    </xf>
    <xf numFmtId="0" fontId="0" fillId="4" borderId="0" xfId="0" applyFill="1" applyAlignment="1">
      <alignment horizontal="center"/>
    </xf>
    <xf numFmtId="0" fontId="0" fillId="4" borderId="46" xfId="0" applyFill="1" applyBorder="1"/>
    <xf numFmtId="0" fontId="0" fillId="4" borderId="47" xfId="0" applyFill="1" applyBorder="1"/>
    <xf numFmtId="0" fontId="0" fillId="4" borderId="48" xfId="0" applyFill="1" applyBorder="1"/>
    <xf numFmtId="0" fontId="2" fillId="0" borderId="0" xfId="0" applyFont="1" applyAlignment="1">
      <alignment horizontal="left" vertical="center"/>
    </xf>
    <xf numFmtId="0" fontId="0" fillId="0" borderId="0" xfId="0" applyAlignment="1">
      <alignment horizontal="center"/>
    </xf>
    <xf numFmtId="0" fontId="1" fillId="0" borderId="0" xfId="7" applyAlignment="1">
      <alignment vertical="center"/>
    </xf>
    <xf numFmtId="0" fontId="26" fillId="22" borderId="0" xfId="7" applyFont="1" applyFill="1" applyAlignment="1">
      <alignment horizontal="center" vertical="center"/>
    </xf>
    <xf numFmtId="0" fontId="0" fillId="22" borderId="0" xfId="0" applyFill="1" applyAlignment="1">
      <alignment vertical="center"/>
    </xf>
    <xf numFmtId="0" fontId="48" fillId="0" borderId="0" xfId="0" applyFont="1"/>
    <xf numFmtId="167" fontId="62" fillId="11" borderId="10" xfId="0" applyNumberFormat="1" applyFont="1" applyFill="1" applyBorder="1" applyAlignment="1">
      <alignment horizontal="center" vertical="center"/>
    </xf>
    <xf numFmtId="167" fontId="62" fillId="11" borderId="49" xfId="0" applyNumberFormat="1" applyFont="1" applyFill="1" applyBorder="1" applyAlignment="1">
      <alignment horizontal="center" vertical="center"/>
    </xf>
    <xf numFmtId="0" fontId="47" fillId="18" borderId="31" xfId="6" applyFont="1" applyFill="1" applyBorder="1" applyAlignment="1" applyProtection="1">
      <alignment horizontal="center" vertical="center"/>
      <protection hidden="1"/>
    </xf>
    <xf numFmtId="1" fontId="65" fillId="23" borderId="31" xfId="6" applyNumberFormat="1" applyFont="1" applyFill="1" applyBorder="1" applyAlignment="1" applyProtection="1">
      <alignment horizontal="left" vertical="center"/>
      <protection hidden="1"/>
    </xf>
    <xf numFmtId="0" fontId="44" fillId="12" borderId="31" xfId="6" applyFont="1" applyFill="1" applyBorder="1" applyAlignment="1">
      <alignment horizontal="center" vertical="center"/>
    </xf>
    <xf numFmtId="0" fontId="1" fillId="0" borderId="0" xfId="7" applyAlignment="1">
      <alignment horizontal="center" vertical="center"/>
    </xf>
    <xf numFmtId="0" fontId="66" fillId="12" borderId="31" xfId="6" applyFont="1" applyFill="1" applyBorder="1" applyAlignment="1">
      <alignment horizontal="center" vertical="center"/>
    </xf>
    <xf numFmtId="2" fontId="65" fillId="23" borderId="31" xfId="6" applyNumberFormat="1" applyFont="1" applyFill="1" applyBorder="1" applyAlignment="1" applyProtection="1">
      <alignment horizontal="left" vertical="center"/>
      <protection hidden="1"/>
    </xf>
    <xf numFmtId="0" fontId="30" fillId="11" borderId="31" xfId="6" applyFont="1" applyFill="1" applyBorder="1" applyAlignment="1" applyProtection="1">
      <alignment horizontal="center" vertical="center"/>
      <protection hidden="1"/>
    </xf>
    <xf numFmtId="1" fontId="34" fillId="11" borderId="31" xfId="6" applyNumberFormat="1" applyFont="1" applyFill="1" applyBorder="1" applyAlignment="1" applyProtection="1">
      <alignment horizontal="left" vertical="center"/>
      <protection hidden="1"/>
    </xf>
    <xf numFmtId="0" fontId="1" fillId="0" borderId="0" xfId="0" applyFont="1"/>
    <xf numFmtId="1" fontId="67" fillId="23" borderId="31" xfId="6" applyNumberFormat="1" applyFont="1" applyFill="1" applyBorder="1" applyAlignment="1" applyProtection="1">
      <alignment horizontal="left" vertical="center"/>
      <protection hidden="1"/>
    </xf>
    <xf numFmtId="167" fontId="62" fillId="11" borderId="0" xfId="0" applyNumberFormat="1" applyFont="1" applyFill="1" applyAlignment="1">
      <alignment horizontal="center" vertical="center"/>
    </xf>
    <xf numFmtId="0" fontId="47" fillId="18" borderId="0" xfId="6" applyFont="1" applyFill="1" applyAlignment="1" applyProtection="1">
      <alignment horizontal="center" vertical="center"/>
      <protection hidden="1"/>
    </xf>
    <xf numFmtId="0" fontId="68" fillId="4" borderId="0" xfId="0" applyFont="1" applyFill="1" applyAlignment="1">
      <alignment horizontal="left" vertical="center"/>
    </xf>
    <xf numFmtId="0" fontId="0" fillId="0" borderId="7" xfId="0" applyBorder="1"/>
    <xf numFmtId="0" fontId="0" fillId="0" borderId="8" xfId="0" applyBorder="1"/>
    <xf numFmtId="0" fontId="1" fillId="4" borderId="8" xfId="0" applyFont="1" applyFill="1" applyBorder="1"/>
    <xf numFmtId="0" fontId="0" fillId="4" borderId="9" xfId="0" applyFill="1" applyBorder="1"/>
    <xf numFmtId="2" fontId="0" fillId="0" borderId="10" xfId="0" applyNumberFormat="1" applyBorder="1" applyAlignment="1">
      <alignment horizontal="center" vertical="center"/>
    </xf>
    <xf numFmtId="0" fontId="0" fillId="0" borderId="0" xfId="0" applyAlignment="1">
      <alignment horizontal="center" vertical="center"/>
    </xf>
    <xf numFmtId="0" fontId="1" fillId="4" borderId="0" xfId="0" applyFont="1" applyFill="1"/>
    <xf numFmtId="0" fontId="0" fillId="4" borderId="11" xfId="0" applyFill="1" applyBorder="1" applyAlignment="1">
      <alignment vertical="center"/>
    </xf>
    <xf numFmtId="17" fontId="0" fillId="0" borderId="0" xfId="0" quotePrefix="1" applyNumberFormat="1" applyAlignment="1">
      <alignment horizontal="center" vertical="center"/>
    </xf>
    <xf numFmtId="0" fontId="0" fillId="0" borderId="9" xfId="0" applyBorder="1"/>
    <xf numFmtId="49" fontId="0" fillId="4" borderId="10" xfId="0" quotePrefix="1" applyNumberFormat="1" applyFill="1" applyBorder="1" applyAlignment="1">
      <alignment horizontal="center" vertical="center"/>
    </xf>
    <xf numFmtId="49" fontId="0" fillId="4" borderId="0" xfId="0" quotePrefix="1" applyNumberFormat="1" applyFill="1" applyAlignment="1">
      <alignment horizontal="center" vertical="center"/>
    </xf>
    <xf numFmtId="49" fontId="0" fillId="4" borderId="0" xfId="0" applyNumberFormat="1" applyFill="1" applyAlignment="1">
      <alignment horizontal="center" vertical="center"/>
    </xf>
    <xf numFmtId="49" fontId="0" fillId="4" borderId="11" xfId="0" applyNumberFormat="1" applyFill="1" applyBorder="1" applyAlignment="1">
      <alignment horizontal="center" vertical="center"/>
    </xf>
    <xf numFmtId="0" fontId="0" fillId="4" borderId="10" xfId="0" applyFill="1" applyBorder="1" applyAlignment="1">
      <alignment horizontal="center" vertical="center" wrapText="1"/>
    </xf>
    <xf numFmtId="0" fontId="0" fillId="4" borderId="0" xfId="0" applyFill="1" applyAlignment="1">
      <alignment horizontal="center" vertical="center" wrapText="1"/>
    </xf>
    <xf numFmtId="0" fontId="0" fillId="4" borderId="11" xfId="0" applyFill="1" applyBorder="1"/>
    <xf numFmtId="0" fontId="0" fillId="4" borderId="10" xfId="0" applyFill="1" applyBorder="1" applyAlignment="1">
      <alignment horizontal="center"/>
    </xf>
    <xf numFmtId="0" fontId="0" fillId="4" borderId="11" xfId="0" applyFill="1" applyBorder="1" applyAlignment="1">
      <alignment horizontal="center"/>
    </xf>
    <xf numFmtId="0" fontId="0" fillId="4" borderId="10" xfId="0" applyFill="1" applyBorder="1"/>
    <xf numFmtId="0" fontId="10" fillId="4" borderId="0" xfId="3" applyFill="1" applyBorder="1"/>
    <xf numFmtId="0" fontId="0" fillId="11" borderId="11" xfId="0" applyFill="1" applyBorder="1"/>
    <xf numFmtId="0" fontId="1" fillId="0" borderId="10" xfId="0" applyFont="1" applyBorder="1"/>
    <xf numFmtId="0" fontId="10" fillId="4" borderId="11" xfId="3" applyFill="1" applyBorder="1"/>
    <xf numFmtId="0" fontId="0" fillId="4" borderId="12" xfId="0" applyFill="1" applyBorder="1"/>
    <xf numFmtId="0" fontId="0" fillId="4" borderId="13" xfId="0" applyFill="1" applyBorder="1"/>
    <xf numFmtId="0" fontId="2" fillId="0" borderId="14" xfId="0" applyFont="1" applyBorder="1"/>
    <xf numFmtId="0" fontId="1" fillId="0" borderId="12" xfId="0" applyFont="1" applyBorder="1"/>
    <xf numFmtId="0" fontId="1" fillId="0" borderId="13" xfId="0" applyFont="1" applyBorder="1"/>
    <xf numFmtId="0" fontId="0" fillId="4" borderId="14" xfId="0" applyFill="1" applyBorder="1" applyAlignment="1">
      <alignment horizontal="left" vertical="center"/>
    </xf>
    <xf numFmtId="0" fontId="31" fillId="11" borderId="0" xfId="6" applyFont="1" applyFill="1" applyAlignment="1">
      <alignment horizontal="center" vertical="center"/>
    </xf>
    <xf numFmtId="0" fontId="61" fillId="4" borderId="0" xfId="0" applyFont="1" applyFill="1" applyAlignment="1">
      <alignment horizontal="left" vertical="center"/>
    </xf>
    <xf numFmtId="0" fontId="54" fillId="11" borderId="8" xfId="6" applyFont="1" applyFill="1" applyBorder="1" applyAlignment="1" applyProtection="1">
      <alignment horizontal="center" vertical="center"/>
      <protection hidden="1"/>
    </xf>
    <xf numFmtId="0" fontId="54" fillId="11" borderId="10" xfId="6" applyFont="1" applyFill="1" applyBorder="1" applyAlignment="1">
      <alignment horizontal="center" vertical="center"/>
    </xf>
    <xf numFmtId="0" fontId="54" fillId="11" borderId="0" xfId="6" applyFont="1" applyFill="1" applyAlignment="1">
      <alignment horizontal="center" vertical="center"/>
    </xf>
    <xf numFmtId="0" fontId="56" fillId="11" borderId="0" xfId="6" applyFont="1" applyFill="1" applyAlignment="1">
      <alignment horizontal="center" vertical="center"/>
    </xf>
    <xf numFmtId="0" fontId="28" fillId="24" borderId="31" xfId="6" applyFont="1" applyFill="1" applyBorder="1" applyAlignment="1" applyProtection="1">
      <alignment horizontal="left" vertical="center"/>
      <protection hidden="1"/>
    </xf>
    <xf numFmtId="0" fontId="27" fillId="18" borderId="45" xfId="6" applyFont="1" applyFill="1" applyBorder="1" applyAlignment="1" applyProtection="1">
      <alignment horizontal="center" vertical="center"/>
      <protection hidden="1"/>
    </xf>
    <xf numFmtId="0" fontId="58" fillId="18" borderId="45" xfId="6" applyFont="1" applyFill="1" applyBorder="1" applyAlignment="1" applyProtection="1">
      <alignment horizontal="center" vertical="center"/>
      <protection hidden="1"/>
    </xf>
    <xf numFmtId="0" fontId="0" fillId="25" borderId="0" xfId="0" applyFill="1"/>
    <xf numFmtId="0" fontId="68" fillId="25" borderId="0" xfId="0" applyFont="1" applyFill="1"/>
    <xf numFmtId="0" fontId="23" fillId="19" borderId="0" xfId="6" applyFont="1" applyFill="1" applyAlignment="1" applyProtection="1">
      <alignment vertical="center" wrapText="1"/>
      <protection hidden="1"/>
    </xf>
    <xf numFmtId="166" fontId="60" fillId="20" borderId="43" xfId="6" applyNumberFormat="1" applyFont="1" applyFill="1" applyBorder="1" applyAlignment="1" applyProtection="1">
      <alignment horizontal="center" vertical="center"/>
      <protection hidden="1"/>
    </xf>
    <xf numFmtId="2" fontId="61" fillId="20" borderId="0" xfId="6" applyNumberFormat="1" applyFont="1" applyFill="1" applyAlignment="1" applyProtection="1">
      <alignment horizontal="center" vertical="center"/>
      <protection hidden="1"/>
    </xf>
    <xf numFmtId="0" fontId="31" fillId="4" borderId="0" xfId="6" applyFont="1" applyFill="1" applyAlignment="1" applyProtection="1">
      <alignment horizontal="right" vertical="center"/>
      <protection locked="0"/>
    </xf>
    <xf numFmtId="0" fontId="0" fillId="0" borderId="0" xfId="0" applyAlignment="1">
      <alignment vertical="center" wrapText="1"/>
    </xf>
    <xf numFmtId="0" fontId="31" fillId="6" borderId="48" xfId="6" applyFont="1" applyFill="1" applyBorder="1" applyAlignment="1" applyProtection="1">
      <alignment horizontal="center" vertical="center" textRotation="90"/>
      <protection locked="0"/>
    </xf>
    <xf numFmtId="0" fontId="0" fillId="0" borderId="0" xfId="0" applyAlignment="1">
      <alignment horizontal="left" vertical="center" indent="2"/>
    </xf>
    <xf numFmtId="0" fontId="64" fillId="21" borderId="31" xfId="6" applyFont="1" applyFill="1" applyBorder="1" applyAlignment="1" applyProtection="1">
      <alignment horizontal="center" vertical="center"/>
      <protection hidden="1"/>
    </xf>
    <xf numFmtId="0" fontId="69" fillId="26" borderId="31" xfId="6" applyFont="1" applyFill="1" applyBorder="1" applyAlignment="1" applyProtection="1">
      <alignment horizontal="center" vertical="center"/>
      <protection hidden="1"/>
    </xf>
    <xf numFmtId="0" fontId="2" fillId="25" borderId="0" xfId="0" applyFont="1" applyFill="1" applyAlignment="1">
      <alignment horizontal="left" vertical="center"/>
    </xf>
    <xf numFmtId="0" fontId="48" fillId="25" borderId="0" xfId="0" applyFont="1" applyFill="1"/>
    <xf numFmtId="0" fontId="48" fillId="25" borderId="0" xfId="0" applyFont="1" applyFill="1" applyAlignment="1">
      <alignment horizontal="left" vertical="center"/>
    </xf>
    <xf numFmtId="0" fontId="70" fillId="0" borderId="0" xfId="0" applyFont="1" applyAlignment="1">
      <alignment vertical="center"/>
    </xf>
    <xf numFmtId="0" fontId="68" fillId="25" borderId="0" xfId="0" applyFont="1" applyFill="1" applyAlignment="1">
      <alignment horizontal="left" vertical="center" indent="1"/>
    </xf>
    <xf numFmtId="0" fontId="71" fillId="25" borderId="0" xfId="0" applyFont="1" applyFill="1"/>
    <xf numFmtId="0" fontId="48" fillId="25" borderId="0" xfId="0" applyFont="1" applyFill="1" applyAlignment="1">
      <alignment horizontal="center" vertical="center"/>
    </xf>
    <xf numFmtId="0" fontId="72" fillId="22" borderId="0" xfId="6" applyFont="1" applyFill="1" applyAlignment="1">
      <alignment horizontal="left" vertical="center"/>
    </xf>
    <xf numFmtId="0" fontId="72" fillId="22" borderId="0" xfId="6" applyFont="1" applyFill="1" applyAlignment="1">
      <alignment horizontal="right" vertical="center"/>
    </xf>
    <xf numFmtId="0" fontId="73" fillId="25" borderId="0" xfId="0" applyFont="1" applyFill="1"/>
    <xf numFmtId="0" fontId="74" fillId="22" borderId="0" xfId="6" applyFont="1" applyFill="1" applyAlignment="1">
      <alignment horizontal="left" vertical="center"/>
    </xf>
    <xf numFmtId="0" fontId="75" fillId="22" borderId="47" xfId="13" applyFont="1" applyFill="1" applyBorder="1" applyAlignment="1">
      <alignment horizontal="center" vertical="center"/>
    </xf>
    <xf numFmtId="0" fontId="75" fillId="27" borderId="47" xfId="13" applyFont="1" applyFill="1" applyBorder="1" applyAlignment="1">
      <alignment horizontal="center" vertical="center"/>
    </xf>
    <xf numFmtId="0" fontId="2" fillId="4" borderId="0" xfId="0" applyFont="1" applyFill="1" applyAlignment="1">
      <alignment horizontal="left" vertical="center" indent="2"/>
    </xf>
    <xf numFmtId="0" fontId="0" fillId="4" borderId="0" xfId="0" applyFill="1" applyAlignment="1">
      <alignment horizontal="center" vertical="center"/>
    </xf>
    <xf numFmtId="0" fontId="0" fillId="4" borderId="0" xfId="0" quotePrefix="1" applyFill="1"/>
    <xf numFmtId="0" fontId="0" fillId="4" borderId="8" xfId="0" applyFill="1" applyBorder="1" applyAlignment="1">
      <alignment horizontal="center" vertical="center"/>
    </xf>
    <xf numFmtId="0" fontId="0" fillId="4" borderId="0" xfId="0" applyFill="1" applyAlignment="1">
      <alignment horizontal="right" vertical="center"/>
    </xf>
    <xf numFmtId="0" fontId="2" fillId="4" borderId="0" xfId="0" applyFont="1" applyFill="1" applyAlignment="1">
      <alignment vertical="center"/>
    </xf>
    <xf numFmtId="0" fontId="0" fillId="28" borderId="37" xfId="0" applyFill="1" applyBorder="1" applyAlignment="1">
      <alignment horizontal="center" vertical="center"/>
    </xf>
    <xf numFmtId="0" fontId="0" fillId="28" borderId="38" xfId="0" applyFill="1" applyBorder="1" applyAlignment="1">
      <alignment horizontal="center" vertical="center"/>
    </xf>
    <xf numFmtId="0" fontId="0" fillId="28" borderId="38" xfId="0" applyFill="1" applyBorder="1"/>
    <xf numFmtId="0" fontId="62" fillId="28" borderId="39" xfId="0" applyFont="1" applyFill="1" applyBorder="1" applyAlignment="1">
      <alignment horizontal="left" vertical="center"/>
    </xf>
    <xf numFmtId="0" fontId="1" fillId="28" borderId="40" xfId="0" applyFont="1" applyFill="1" applyBorder="1" applyAlignment="1">
      <alignment horizontal="center" vertical="center"/>
    </xf>
    <xf numFmtId="0" fontId="1" fillId="28" borderId="0" xfId="7" applyFill="1" applyAlignment="1">
      <alignment horizontal="center" vertical="center"/>
    </xf>
    <xf numFmtId="0" fontId="1" fillId="28" borderId="0" xfId="0" applyFont="1" applyFill="1" applyAlignment="1">
      <alignment horizontal="center" vertical="center"/>
    </xf>
    <xf numFmtId="0" fontId="62" fillId="28" borderId="41" xfId="0" applyFont="1" applyFill="1" applyBorder="1" applyAlignment="1">
      <alignment horizontal="left" vertical="center"/>
    </xf>
    <xf numFmtId="165" fontId="2" fillId="28" borderId="40" xfId="0" applyNumberFormat="1" applyFont="1" applyFill="1" applyBorder="1" applyAlignment="1">
      <alignment horizontal="center" vertical="center" wrapText="1"/>
    </xf>
    <xf numFmtId="0" fontId="0" fillId="28" borderId="0" xfId="0" applyFill="1" applyAlignment="1">
      <alignment horizontal="center" vertical="center"/>
    </xf>
    <xf numFmtId="0" fontId="2" fillId="28" borderId="0" xfId="0" applyFont="1" applyFill="1" applyAlignment="1">
      <alignment vertical="center" wrapText="1"/>
    </xf>
    <xf numFmtId="9" fontId="2" fillId="28" borderId="0" xfId="0" applyNumberFormat="1" applyFont="1" applyFill="1" applyAlignment="1">
      <alignment vertical="center" wrapText="1"/>
    </xf>
    <xf numFmtId="168" fontId="2" fillId="28" borderId="0" xfId="0" applyNumberFormat="1" applyFont="1" applyFill="1" applyAlignment="1">
      <alignment vertical="center" wrapText="1"/>
    </xf>
    <xf numFmtId="0" fontId="2" fillId="28" borderId="41" xfId="0" applyFont="1" applyFill="1" applyBorder="1" applyAlignment="1">
      <alignment vertical="center" wrapText="1"/>
    </xf>
    <xf numFmtId="0" fontId="2" fillId="28" borderId="40" xfId="0" applyFont="1" applyFill="1" applyBorder="1" applyAlignment="1">
      <alignment horizontal="center" vertical="center"/>
    </xf>
    <xf numFmtId="0" fontId="0" fillId="28" borderId="0" xfId="0" applyFill="1"/>
    <xf numFmtId="9" fontId="0" fillId="28" borderId="0" xfId="0" applyNumberFormat="1" applyFill="1" applyAlignment="1">
      <alignment vertical="center" wrapText="1"/>
    </xf>
    <xf numFmtId="168" fontId="0" fillId="28" borderId="0" xfId="0" applyNumberFormat="1" applyFill="1" applyAlignment="1">
      <alignment vertical="center" wrapText="1"/>
    </xf>
    <xf numFmtId="0" fontId="0" fillId="28" borderId="41" xfId="0" applyFill="1" applyBorder="1" applyAlignment="1">
      <alignment vertical="center" wrapText="1"/>
    </xf>
    <xf numFmtId="0" fontId="0" fillId="28" borderId="40" xfId="0" applyFill="1" applyBorder="1" applyAlignment="1">
      <alignment horizontal="center" vertical="center"/>
    </xf>
    <xf numFmtId="0" fontId="0" fillId="28" borderId="0" xfId="0" applyFill="1" applyAlignment="1">
      <alignment vertical="center"/>
    </xf>
    <xf numFmtId="0" fontId="0" fillId="28" borderId="46" xfId="0" applyFill="1" applyBorder="1" applyAlignment="1">
      <alignment horizontal="center" vertical="center" wrapText="1"/>
    </xf>
    <xf numFmtId="0" fontId="0" fillId="28" borderId="47" xfId="0" applyFill="1" applyBorder="1" applyAlignment="1">
      <alignment vertical="center" wrapText="1"/>
    </xf>
    <xf numFmtId="0" fontId="2" fillId="28" borderId="47" xfId="0" applyFont="1" applyFill="1" applyBorder="1" applyAlignment="1">
      <alignment horizontal="right" vertical="center" wrapText="1"/>
    </xf>
    <xf numFmtId="0" fontId="2" fillId="28" borderId="47" xfId="0" applyFont="1" applyFill="1" applyBorder="1" applyAlignment="1">
      <alignment horizontal="center" vertical="center" wrapText="1"/>
    </xf>
    <xf numFmtId="0" fontId="2" fillId="28" borderId="48" xfId="0" applyFont="1" applyFill="1" applyBorder="1" applyAlignment="1">
      <alignment horizontal="center" vertical="center" wrapText="1"/>
    </xf>
    <xf numFmtId="0" fontId="78" fillId="4" borderId="0" xfId="0" applyFont="1" applyFill="1" applyAlignment="1">
      <alignment horizontal="left" vertical="center"/>
    </xf>
    <xf numFmtId="0" fontId="78" fillId="4" borderId="0" xfId="0" applyFont="1" applyFill="1" applyAlignment="1">
      <alignment horizontal="center" vertical="center"/>
    </xf>
    <xf numFmtId="0" fontId="27" fillId="4" borderId="0" xfId="0" applyFont="1" applyFill="1" applyAlignment="1">
      <alignment horizontal="left" vertical="center"/>
    </xf>
    <xf numFmtId="0" fontId="73" fillId="4" borderId="0" xfId="0" applyFont="1" applyFill="1" applyAlignment="1">
      <alignment vertical="center"/>
    </xf>
    <xf numFmtId="0" fontId="73" fillId="4" borderId="0" xfId="0" applyFont="1" applyFill="1"/>
    <xf numFmtId="0" fontId="24" fillId="29" borderId="0" xfId="7" applyFont="1" applyFill="1" applyAlignment="1">
      <alignment horizontal="right" vertical="center"/>
    </xf>
    <xf numFmtId="0" fontId="0" fillId="30" borderId="0" xfId="0" applyFill="1"/>
    <xf numFmtId="0" fontId="0" fillId="30" borderId="0" xfId="0" applyFill="1" applyAlignment="1">
      <alignment horizontal="left" vertical="center" indent="2"/>
    </xf>
    <xf numFmtId="0" fontId="2" fillId="30" borderId="0" xfId="0" applyFont="1" applyFill="1" applyAlignment="1">
      <alignment horizontal="left" vertical="center" indent="1"/>
    </xf>
    <xf numFmtId="0" fontId="0" fillId="30" borderId="0" xfId="0" applyFill="1" applyAlignment="1">
      <alignment horizontal="left" vertical="center" indent="1"/>
    </xf>
    <xf numFmtId="0" fontId="20" fillId="30" borderId="0" xfId="0" applyFont="1" applyFill="1" applyAlignment="1">
      <alignment vertical="center"/>
    </xf>
    <xf numFmtId="0" fontId="47" fillId="31" borderId="21" xfId="2" applyFont="1" applyFill="1" applyBorder="1" applyAlignment="1">
      <alignment horizontal="center" vertical="center"/>
    </xf>
    <xf numFmtId="0" fontId="0" fillId="0" borderId="31" xfId="0" applyBorder="1"/>
    <xf numFmtId="0" fontId="0" fillId="31" borderId="0" xfId="0" applyFill="1" applyAlignment="1">
      <alignment vertical="center"/>
    </xf>
    <xf numFmtId="0" fontId="0" fillId="32" borderId="0" xfId="0" applyFill="1" applyAlignment="1">
      <alignment vertical="center"/>
    </xf>
    <xf numFmtId="0" fontId="0" fillId="33" borderId="0" xfId="0" applyFill="1" applyAlignment="1">
      <alignment vertical="center"/>
    </xf>
    <xf numFmtId="169" fontId="67" fillId="33" borderId="0" xfId="6" applyNumberFormat="1" applyFont="1" applyFill="1" applyAlignment="1" applyProtection="1">
      <alignment horizontal="center" vertical="center"/>
      <protection hidden="1"/>
    </xf>
    <xf numFmtId="0" fontId="26" fillId="36" borderId="18" xfId="6" applyFont="1" applyFill="1" applyBorder="1" applyAlignment="1" applyProtection="1">
      <alignment horizontal="center" vertical="center"/>
      <protection hidden="1"/>
    </xf>
    <xf numFmtId="0" fontId="1" fillId="0" borderId="0" xfId="0" applyFont="1" applyAlignment="1">
      <alignment vertical="center"/>
    </xf>
    <xf numFmtId="0" fontId="81" fillId="0" borderId="0" xfId="0" applyFont="1" applyAlignment="1">
      <alignment vertical="center"/>
    </xf>
    <xf numFmtId="0" fontId="71" fillId="4" borderId="0" xfId="0" applyFont="1" applyFill="1" applyAlignment="1">
      <alignment horizontal="center" vertical="center"/>
    </xf>
    <xf numFmtId="0" fontId="71" fillId="4" borderId="0" xfId="0" applyFont="1" applyFill="1" applyAlignment="1">
      <alignment vertical="center"/>
    </xf>
    <xf numFmtId="0" fontId="82" fillId="0" borderId="0" xfId="3" applyFont="1" applyAlignment="1">
      <alignment vertical="center"/>
    </xf>
    <xf numFmtId="0" fontId="71" fillId="0" borderId="0" xfId="0" applyFont="1" applyAlignment="1">
      <alignment vertical="center"/>
    </xf>
    <xf numFmtId="0" fontId="82" fillId="4" borderId="0" xfId="3" applyFont="1" applyFill="1" applyAlignment="1">
      <alignment vertical="center"/>
    </xf>
    <xf numFmtId="0" fontId="83" fillId="4" borderId="0" xfId="0" applyFont="1" applyFill="1" applyAlignment="1">
      <alignment vertical="center"/>
    </xf>
    <xf numFmtId="0" fontId="68" fillId="4" borderId="0" xfId="0" applyFont="1" applyFill="1" applyAlignment="1">
      <alignment vertical="center"/>
    </xf>
    <xf numFmtId="49" fontId="71" fillId="4" borderId="0" xfId="0" applyNumberFormat="1" applyFont="1" applyFill="1" applyAlignment="1">
      <alignment vertical="center"/>
    </xf>
    <xf numFmtId="49" fontId="71" fillId="4" borderId="0" xfId="0" quotePrefix="1" applyNumberFormat="1" applyFont="1" applyFill="1" applyAlignment="1">
      <alignment horizontal="center" vertical="center"/>
    </xf>
    <xf numFmtId="49" fontId="71" fillId="4" borderId="0" xfId="0" applyNumberFormat="1" applyFont="1" applyFill="1" applyAlignment="1">
      <alignment horizontal="center" vertical="center"/>
    </xf>
    <xf numFmtId="0" fontId="68" fillId="0" borderId="0" xfId="0" applyFont="1" applyAlignment="1">
      <alignment vertical="center"/>
    </xf>
    <xf numFmtId="0" fontId="83" fillId="0" borderId="0" xfId="0" applyFont="1" applyAlignment="1">
      <alignment vertical="center"/>
    </xf>
    <xf numFmtId="0" fontId="84" fillId="33" borderId="8" xfId="6" applyFont="1" applyFill="1" applyBorder="1" applyAlignment="1" applyProtection="1">
      <alignment horizontal="center" vertical="center"/>
      <protection hidden="1"/>
    </xf>
    <xf numFmtId="0" fontId="85" fillId="11" borderId="0" xfId="6" applyFont="1" applyFill="1" applyAlignment="1">
      <alignment horizontal="left" vertical="center"/>
    </xf>
    <xf numFmtId="0" fontId="17" fillId="38" borderId="0" xfId="9" applyFont="1" applyFill="1" applyAlignment="1">
      <alignment horizontal="right" vertical="center"/>
    </xf>
    <xf numFmtId="0" fontId="17" fillId="11" borderId="0" xfId="6" applyFont="1" applyFill="1" applyAlignment="1">
      <alignment horizontal="left" vertical="center"/>
    </xf>
    <xf numFmtId="0" fontId="17" fillId="11" borderId="0" xfId="6" applyFont="1" applyFill="1" applyAlignment="1">
      <alignment vertical="center"/>
    </xf>
    <xf numFmtId="0" fontId="11" fillId="38" borderId="0" xfId="3" applyFont="1" applyFill="1" applyAlignment="1" applyProtection="1">
      <alignment vertical="center"/>
      <protection hidden="1"/>
    </xf>
    <xf numFmtId="0" fontId="86" fillId="38" borderId="0" xfId="9" applyFont="1" applyFill="1" applyAlignment="1">
      <alignment horizontal="left" vertical="center"/>
    </xf>
    <xf numFmtId="0" fontId="17" fillId="11" borderId="0" xfId="6" applyFont="1" applyFill="1" applyAlignment="1" applyProtection="1">
      <alignment vertical="center"/>
      <protection hidden="1"/>
    </xf>
    <xf numFmtId="0" fontId="23" fillId="0" borderId="0" xfId="6" applyFont="1" applyAlignment="1">
      <alignment vertical="center"/>
    </xf>
    <xf numFmtId="0" fontId="84" fillId="39" borderId="8" xfId="6" applyFont="1" applyFill="1" applyBorder="1" applyAlignment="1" applyProtection="1">
      <alignment horizontal="center" vertical="center"/>
      <protection hidden="1"/>
    </xf>
    <xf numFmtId="0" fontId="84" fillId="39" borderId="0" xfId="6" applyFont="1" applyFill="1" applyAlignment="1" applyProtection="1">
      <alignment horizontal="center" vertical="center"/>
      <protection hidden="1"/>
    </xf>
    <xf numFmtId="0" fontId="84" fillId="25" borderId="8" xfId="6" applyFont="1" applyFill="1" applyBorder="1" applyAlignment="1" applyProtection="1">
      <alignment horizontal="center" vertical="center"/>
      <protection hidden="1"/>
    </xf>
    <xf numFmtId="0" fontId="87" fillId="25" borderId="8" xfId="6" applyFont="1" applyFill="1" applyBorder="1" applyAlignment="1" applyProtection="1">
      <alignment horizontal="center" vertical="center"/>
      <protection hidden="1"/>
    </xf>
    <xf numFmtId="0" fontId="88" fillId="4" borderId="0" xfId="0" applyFont="1" applyFill="1" applyAlignment="1">
      <alignment horizontal="center" vertical="center"/>
    </xf>
    <xf numFmtId="0" fontId="89" fillId="2" borderId="0" xfId="6" applyFont="1" applyFill="1" applyAlignment="1">
      <alignment vertical="center"/>
    </xf>
    <xf numFmtId="0" fontId="81" fillId="2" borderId="0" xfId="9" applyFont="1" applyFill="1" applyAlignment="1">
      <alignment vertical="center"/>
    </xf>
    <xf numFmtId="0" fontId="89" fillId="2" borderId="0" xfId="6" applyFont="1" applyFill="1" applyAlignment="1" applyProtection="1">
      <alignment vertical="center"/>
      <protection hidden="1"/>
    </xf>
    <xf numFmtId="0" fontId="90" fillId="2" borderId="0" xfId="6" applyFont="1" applyFill="1" applyAlignment="1">
      <alignment vertical="center"/>
    </xf>
    <xf numFmtId="0" fontId="89" fillId="2" borderId="0" xfId="6" applyFont="1" applyFill="1" applyAlignment="1">
      <alignment horizontal="left" vertical="center"/>
    </xf>
    <xf numFmtId="0" fontId="81" fillId="19" borderId="0" xfId="9" applyFont="1" applyFill="1" applyAlignment="1">
      <alignment horizontal="left" vertical="center"/>
    </xf>
    <xf numFmtId="0" fontId="89" fillId="19" borderId="0" xfId="6" applyFont="1" applyFill="1" applyAlignment="1" applyProtection="1">
      <alignment horizontal="left" vertical="center"/>
      <protection hidden="1"/>
    </xf>
    <xf numFmtId="170" fontId="91" fillId="19" borderId="0" xfId="14" applyNumberFormat="1" applyFont="1" applyFill="1" applyAlignment="1">
      <alignment horizontal="left" vertical="center"/>
    </xf>
    <xf numFmtId="0" fontId="92" fillId="2" borderId="0" xfId="6" applyFont="1" applyFill="1" applyAlignment="1">
      <alignment vertical="center"/>
    </xf>
    <xf numFmtId="0" fontId="30" fillId="4" borderId="38" xfId="6" applyFont="1" applyFill="1" applyBorder="1" applyAlignment="1" applyProtection="1">
      <alignment horizontal="center" vertical="center"/>
      <protection hidden="1"/>
    </xf>
    <xf numFmtId="0" fontId="93" fillId="4" borderId="38" xfId="6" applyFont="1" applyFill="1" applyBorder="1" applyAlignment="1" applyProtection="1">
      <alignment vertical="center"/>
      <protection hidden="1"/>
    </xf>
    <xf numFmtId="0" fontId="93" fillId="4" borderId="38" xfId="6" applyFont="1" applyFill="1" applyBorder="1" applyAlignment="1" applyProtection="1">
      <alignment horizontal="left" vertical="center"/>
      <protection hidden="1"/>
    </xf>
    <xf numFmtId="0" fontId="95" fillId="2" borderId="0" xfId="6" applyFont="1" applyFill="1" applyAlignment="1">
      <alignment horizontal="right" vertical="center"/>
    </xf>
    <xf numFmtId="0" fontId="30" fillId="4" borderId="40" xfId="6" applyFont="1" applyFill="1" applyBorder="1" applyAlignment="1" applyProtection="1">
      <alignment horizontal="center" vertical="center"/>
      <protection hidden="1"/>
    </xf>
    <xf numFmtId="0" fontId="30" fillId="4" borderId="0" xfId="6" applyFont="1" applyFill="1" applyAlignment="1" applyProtection="1">
      <alignment horizontal="center" vertical="center"/>
      <protection hidden="1"/>
    </xf>
    <xf numFmtId="0" fontId="93" fillId="4" borderId="0" xfId="6" applyFont="1" applyFill="1" applyAlignment="1" applyProtection="1">
      <alignment vertical="center"/>
      <protection hidden="1"/>
    </xf>
    <xf numFmtId="0" fontId="96" fillId="4" borderId="0" xfId="6" applyFont="1" applyFill="1" applyAlignment="1" applyProtection="1">
      <alignment horizontal="right" vertical="center"/>
      <protection hidden="1"/>
    </xf>
    <xf numFmtId="0" fontId="93" fillId="4" borderId="0" xfId="6" applyFont="1" applyFill="1" applyAlignment="1" applyProtection="1">
      <alignment horizontal="center" vertical="center"/>
      <protection hidden="1"/>
    </xf>
    <xf numFmtId="0" fontId="97" fillId="4" borderId="0" xfId="6" applyFont="1" applyFill="1" applyAlignment="1" applyProtection="1">
      <alignment horizontal="left" vertical="center"/>
      <protection hidden="1"/>
    </xf>
    <xf numFmtId="0" fontId="98" fillId="2" borderId="0" xfId="6" applyFont="1" applyFill="1" applyAlignment="1">
      <alignment vertical="center"/>
    </xf>
    <xf numFmtId="0" fontId="30" fillId="4" borderId="46" xfId="6" applyFont="1" applyFill="1" applyBorder="1" applyAlignment="1" applyProtection="1">
      <alignment horizontal="center" vertical="center"/>
      <protection hidden="1"/>
    </xf>
    <xf numFmtId="0" fontId="30" fillId="4" borderId="47" xfId="6" applyFont="1" applyFill="1" applyBorder="1" applyAlignment="1" applyProtection="1">
      <alignment horizontal="center" vertical="center"/>
      <protection hidden="1"/>
    </xf>
    <xf numFmtId="0" fontId="3" fillId="2" borderId="0" xfId="1" applyFill="1" applyProtection="1">
      <protection hidden="1"/>
    </xf>
    <xf numFmtId="0" fontId="100" fillId="11" borderId="0" xfId="1" applyFont="1" applyFill="1" applyAlignment="1">
      <alignment horizontal="left" vertical="center"/>
    </xf>
    <xf numFmtId="0" fontId="3" fillId="11" borderId="0" xfId="1" applyFill="1"/>
    <xf numFmtId="0" fontId="101" fillId="11" borderId="0" xfId="1" applyFont="1" applyFill="1" applyAlignment="1">
      <alignment horizontal="left" vertical="center"/>
    </xf>
    <xf numFmtId="0" fontId="3" fillId="2" borderId="0" xfId="1" applyFill="1" applyAlignment="1">
      <alignment vertical="center"/>
    </xf>
    <xf numFmtId="0" fontId="3" fillId="0" borderId="0" xfId="1"/>
    <xf numFmtId="0" fontId="102" fillId="4" borderId="0" xfId="0" applyFont="1" applyFill="1" applyAlignment="1">
      <alignment horizontal="center" vertical="center"/>
    </xf>
    <xf numFmtId="0" fontId="3" fillId="11" borderId="0" xfId="1" applyFill="1" applyProtection="1">
      <protection hidden="1"/>
    </xf>
    <xf numFmtId="0" fontId="103" fillId="38" borderId="0" xfId="9" applyFont="1" applyFill="1" applyAlignment="1">
      <alignment horizontal="left" vertical="center"/>
    </xf>
    <xf numFmtId="0" fontId="104" fillId="38" borderId="0" xfId="3" applyFont="1" applyFill="1" applyAlignment="1" applyProtection="1">
      <alignment vertical="center"/>
      <protection hidden="1"/>
    </xf>
    <xf numFmtId="0" fontId="105" fillId="11" borderId="0" xfId="1" applyFont="1" applyFill="1"/>
    <xf numFmtId="0" fontId="3" fillId="0" borderId="0" xfId="1" applyAlignment="1">
      <alignment vertical="center"/>
    </xf>
    <xf numFmtId="0" fontId="106" fillId="38" borderId="0" xfId="9" applyFont="1" applyFill="1" applyAlignment="1">
      <alignment horizontal="right" vertical="center"/>
    </xf>
    <xf numFmtId="0" fontId="104" fillId="38" borderId="0" xfId="3" applyFont="1" applyFill="1" applyAlignment="1" applyProtection="1">
      <alignment horizontal="left" vertical="center"/>
      <protection hidden="1"/>
    </xf>
    <xf numFmtId="0" fontId="106" fillId="11" borderId="0" xfId="1" applyFont="1" applyFill="1" applyAlignment="1">
      <alignment horizontal="left" vertical="center"/>
    </xf>
    <xf numFmtId="0" fontId="107" fillId="2" borderId="0" xfId="1" applyFont="1" applyFill="1" applyProtection="1">
      <protection hidden="1"/>
    </xf>
    <xf numFmtId="0" fontId="107" fillId="11" borderId="0" xfId="1" applyFont="1" applyFill="1" applyAlignment="1">
      <alignment horizontal="left" vertical="center"/>
    </xf>
    <xf numFmtId="0" fontId="107" fillId="11" borderId="0" xfId="1" applyFont="1" applyFill="1"/>
    <xf numFmtId="0" fontId="107" fillId="2" borderId="0" xfId="1" applyFont="1" applyFill="1" applyAlignment="1">
      <alignment vertical="center"/>
    </xf>
    <xf numFmtId="0" fontId="107" fillId="0" borderId="0" xfId="1" applyFont="1"/>
    <xf numFmtId="0" fontId="107" fillId="11" borderId="0" xfId="1" applyFont="1" applyFill="1" applyProtection="1">
      <protection hidden="1"/>
    </xf>
    <xf numFmtId="0" fontId="108" fillId="38" borderId="0" xfId="9" applyFont="1" applyFill="1" applyAlignment="1">
      <alignment horizontal="left" vertical="center"/>
    </xf>
    <xf numFmtId="0" fontId="82" fillId="38" borderId="0" xfId="3" applyFont="1" applyFill="1" applyAlignment="1" applyProtection="1">
      <alignment vertical="center"/>
      <protection hidden="1"/>
    </xf>
    <xf numFmtId="0" fontId="107" fillId="0" borderId="0" xfId="1" applyFont="1" applyAlignment="1">
      <alignment vertical="center"/>
    </xf>
    <xf numFmtId="0" fontId="107" fillId="38" borderId="0" xfId="9" applyFont="1" applyFill="1" applyAlignment="1">
      <alignment horizontal="right" vertical="center"/>
    </xf>
    <xf numFmtId="0" fontId="108" fillId="38" borderId="0" xfId="9" applyFont="1" applyFill="1" applyAlignment="1">
      <alignment vertical="center"/>
    </xf>
    <xf numFmtId="0" fontId="107" fillId="11" borderId="0" xfId="1" applyFont="1" applyFill="1" applyAlignment="1">
      <alignment vertical="center"/>
    </xf>
    <xf numFmtId="0" fontId="109" fillId="19" borderId="0" xfId="1" applyFont="1" applyFill="1" applyAlignment="1">
      <alignment horizontal="center" vertical="center"/>
    </xf>
    <xf numFmtId="0" fontId="110" fillId="0" borderId="0" xfId="0" applyFont="1" applyAlignment="1">
      <alignment horizontal="left" vertical="center" indent="1"/>
    </xf>
    <xf numFmtId="0" fontId="110" fillId="40" borderId="0" xfId="0" applyFont="1" applyFill="1"/>
    <xf numFmtId="0" fontId="110" fillId="41" borderId="0" xfId="0" applyFont="1" applyFill="1"/>
    <xf numFmtId="0" fontId="110" fillId="42" borderId="0" xfId="0" applyFont="1" applyFill="1"/>
    <xf numFmtId="0" fontId="110" fillId="43" borderId="0" xfId="0" applyFont="1" applyFill="1"/>
    <xf numFmtId="0" fontId="110" fillId="44" borderId="0" xfId="0" applyFont="1" applyFill="1"/>
    <xf numFmtId="0" fontId="110" fillId="45" borderId="0" xfId="0" applyFont="1" applyFill="1"/>
    <xf numFmtId="0" fontId="111" fillId="0" borderId="0" xfId="1" applyFont="1" applyAlignment="1">
      <alignment horizontal="center" vertical="center"/>
    </xf>
    <xf numFmtId="0" fontId="4" fillId="0" borderId="0" xfId="8" applyFont="1"/>
    <xf numFmtId="0" fontId="113" fillId="0" borderId="0" xfId="15" applyFont="1"/>
    <xf numFmtId="0" fontId="116" fillId="46" borderId="58" xfId="15" applyFont="1" applyFill="1" applyBorder="1" applyAlignment="1">
      <alignment horizontal="center" vertical="center" wrapText="1"/>
    </xf>
    <xf numFmtId="0" fontId="116" fillId="46" borderId="59" xfId="15" applyFont="1" applyFill="1" applyBorder="1" applyAlignment="1">
      <alignment horizontal="center" vertical="center" wrapText="1"/>
    </xf>
    <xf numFmtId="0" fontId="116" fillId="47" borderId="59" xfId="15" applyFont="1" applyFill="1" applyBorder="1" applyAlignment="1">
      <alignment horizontal="center" vertical="center" wrapText="1"/>
    </xf>
    <xf numFmtId="0" fontId="117" fillId="46" borderId="59" xfId="15" applyFont="1" applyFill="1" applyBorder="1" applyAlignment="1">
      <alignment horizontal="center" vertical="center" wrapText="1"/>
    </xf>
    <xf numFmtId="0" fontId="116" fillId="47" borderId="60" xfId="15" applyFont="1" applyFill="1" applyBorder="1" applyAlignment="1">
      <alignment horizontal="center" vertical="center" wrapText="1"/>
    </xf>
    <xf numFmtId="0" fontId="116" fillId="48" borderId="59" xfId="15" applyFont="1" applyFill="1" applyBorder="1" applyAlignment="1">
      <alignment horizontal="center" vertical="center" wrapText="1"/>
    </xf>
    <xf numFmtId="0" fontId="118" fillId="46" borderId="59" xfId="15" applyFont="1" applyFill="1" applyBorder="1" applyAlignment="1">
      <alignment horizontal="center" vertical="center" wrapText="1"/>
    </xf>
    <xf numFmtId="0" fontId="116" fillId="48" borderId="60" xfId="15" applyFont="1" applyFill="1" applyBorder="1" applyAlignment="1">
      <alignment horizontal="center" vertical="center" wrapText="1"/>
    </xf>
    <xf numFmtId="0" fontId="6" fillId="49" borderId="59" xfId="15" applyFont="1" applyFill="1" applyBorder="1" applyAlignment="1">
      <alignment horizontal="center" vertical="center" wrapText="1"/>
    </xf>
    <xf numFmtId="0" fontId="119" fillId="46" borderId="59" xfId="15" applyFont="1" applyFill="1" applyBorder="1" applyAlignment="1">
      <alignment horizontal="center" vertical="center" wrapText="1"/>
    </xf>
    <xf numFmtId="0" fontId="6" fillId="49" borderId="60" xfId="15" applyFont="1" applyFill="1" applyBorder="1" applyAlignment="1">
      <alignment horizontal="center" vertical="center" wrapText="1"/>
    </xf>
    <xf numFmtId="0" fontId="6" fillId="50" borderId="59" xfId="15" applyFont="1" applyFill="1" applyBorder="1" applyAlignment="1">
      <alignment horizontal="center" vertical="center" wrapText="1"/>
    </xf>
    <xf numFmtId="0" fontId="120" fillId="46" borderId="59" xfId="15" applyFont="1" applyFill="1" applyBorder="1" applyAlignment="1">
      <alignment horizontal="center" vertical="center" wrapText="1"/>
    </xf>
    <xf numFmtId="0" fontId="6" fillId="50" borderId="60" xfId="15" applyFont="1" applyFill="1" applyBorder="1" applyAlignment="1">
      <alignment horizontal="center" vertical="center" wrapText="1"/>
    </xf>
    <xf numFmtId="0" fontId="6" fillId="51" borderId="59" xfId="15" applyFont="1" applyFill="1" applyBorder="1" applyAlignment="1">
      <alignment horizontal="center" vertical="center" wrapText="1"/>
    </xf>
    <xf numFmtId="0" fontId="121" fillId="46" borderId="59" xfId="15" applyFont="1" applyFill="1" applyBorder="1" applyAlignment="1">
      <alignment horizontal="center" vertical="center" wrapText="1"/>
    </xf>
    <xf numFmtId="0" fontId="6" fillId="51" borderId="60" xfId="15" applyFont="1" applyFill="1" applyBorder="1" applyAlignment="1">
      <alignment horizontal="center" vertical="center" wrapText="1"/>
    </xf>
    <xf numFmtId="0" fontId="6" fillId="52" borderId="59" xfId="15" applyFont="1" applyFill="1" applyBorder="1" applyAlignment="1">
      <alignment horizontal="center" vertical="center" wrapText="1"/>
    </xf>
    <xf numFmtId="0" fontId="122" fillId="46" borderId="59" xfId="15" applyFont="1" applyFill="1" applyBorder="1" applyAlignment="1">
      <alignment horizontal="center" vertical="center" wrapText="1"/>
    </xf>
    <xf numFmtId="0" fontId="6" fillId="52" borderId="60" xfId="15" applyFont="1" applyFill="1" applyBorder="1" applyAlignment="1">
      <alignment horizontal="center" vertical="center" wrapText="1"/>
    </xf>
    <xf numFmtId="0" fontId="116" fillId="53" borderId="59" xfId="15" applyFont="1" applyFill="1" applyBorder="1" applyAlignment="1">
      <alignment horizontal="center" vertical="center" wrapText="1"/>
    </xf>
    <xf numFmtId="0" fontId="123" fillId="46" borderId="59" xfId="15" applyFont="1" applyFill="1" applyBorder="1" applyAlignment="1">
      <alignment horizontal="center" vertical="center" wrapText="1"/>
    </xf>
    <xf numFmtId="0" fontId="116" fillId="53" borderId="60" xfId="15" applyFont="1" applyFill="1" applyBorder="1" applyAlignment="1">
      <alignment horizontal="center" vertical="center" wrapText="1"/>
    </xf>
    <xf numFmtId="0" fontId="116" fillId="54" borderId="59" xfId="15" applyFont="1" applyFill="1" applyBorder="1" applyAlignment="1">
      <alignment horizontal="center" vertical="center" wrapText="1"/>
    </xf>
    <xf numFmtId="0" fontId="124" fillId="46" borderId="59" xfId="15" applyFont="1" applyFill="1" applyBorder="1" applyAlignment="1">
      <alignment horizontal="center" vertical="center" wrapText="1"/>
    </xf>
    <xf numFmtId="0" fontId="116" fillId="54" borderId="60" xfId="15" applyFont="1" applyFill="1" applyBorder="1" applyAlignment="1">
      <alignment horizontal="center" vertical="center" wrapText="1"/>
    </xf>
    <xf numFmtId="0" fontId="116" fillId="55" borderId="59" xfId="15" applyFont="1" applyFill="1" applyBorder="1" applyAlignment="1">
      <alignment horizontal="center" vertical="center" wrapText="1"/>
    </xf>
    <xf numFmtId="0" fontId="125" fillId="46" borderId="59" xfId="15" applyFont="1" applyFill="1" applyBorder="1" applyAlignment="1">
      <alignment horizontal="center" vertical="center" wrapText="1"/>
    </xf>
    <xf numFmtId="0" fontId="116" fillId="55" borderId="60" xfId="15" applyFont="1" applyFill="1" applyBorder="1" applyAlignment="1">
      <alignment horizontal="center" vertical="center" wrapText="1"/>
    </xf>
    <xf numFmtId="0" fontId="6" fillId="56" borderId="59" xfId="15" applyFont="1" applyFill="1" applyBorder="1" applyAlignment="1">
      <alignment horizontal="center" vertical="center" wrapText="1"/>
    </xf>
    <xf numFmtId="0" fontId="126" fillId="46" borderId="59" xfId="15" applyFont="1" applyFill="1" applyBorder="1" applyAlignment="1">
      <alignment horizontal="center" vertical="center" wrapText="1"/>
    </xf>
    <xf numFmtId="0" fontId="6" fillId="56" borderId="60" xfId="15" applyFont="1" applyFill="1" applyBorder="1" applyAlignment="1">
      <alignment horizontal="center" vertical="center" wrapText="1"/>
    </xf>
    <xf numFmtId="0" fontId="116" fillId="57" borderId="59" xfId="15" applyFont="1" applyFill="1" applyBorder="1" applyAlignment="1">
      <alignment horizontal="center" vertical="center" wrapText="1"/>
    </xf>
    <xf numFmtId="0" fontId="127" fillId="46" borderId="59" xfId="15" applyFont="1" applyFill="1" applyBorder="1" applyAlignment="1">
      <alignment horizontal="center" vertical="center" wrapText="1"/>
    </xf>
    <xf numFmtId="0" fontId="116" fillId="57" borderId="60" xfId="15" applyFont="1" applyFill="1" applyBorder="1" applyAlignment="1">
      <alignment horizontal="center" vertical="center" wrapText="1"/>
    </xf>
    <xf numFmtId="0" fontId="6" fillId="58" borderId="59" xfId="15" applyFont="1" applyFill="1" applyBorder="1" applyAlignment="1">
      <alignment horizontal="center" vertical="center" wrapText="1"/>
    </xf>
    <xf numFmtId="0" fontId="128" fillId="46" borderId="59" xfId="15" applyFont="1" applyFill="1" applyBorder="1" applyAlignment="1">
      <alignment horizontal="center" vertical="center" wrapText="1"/>
    </xf>
    <xf numFmtId="0" fontId="6" fillId="58" borderId="60" xfId="15" applyFont="1" applyFill="1" applyBorder="1" applyAlignment="1">
      <alignment horizontal="center" vertical="center" wrapText="1"/>
    </xf>
    <xf numFmtId="0" fontId="116" fillId="59" borderId="59" xfId="15" applyFont="1" applyFill="1" applyBorder="1" applyAlignment="1">
      <alignment horizontal="center" vertical="center" wrapText="1"/>
    </xf>
    <xf numFmtId="0" fontId="129" fillId="46" borderId="59" xfId="15" applyFont="1" applyFill="1" applyBorder="1" applyAlignment="1">
      <alignment horizontal="center" vertical="center" wrapText="1"/>
    </xf>
    <xf numFmtId="0" fontId="116" fillId="59" borderId="60" xfId="15" applyFont="1" applyFill="1" applyBorder="1" applyAlignment="1">
      <alignment horizontal="center" vertical="center" wrapText="1"/>
    </xf>
    <xf numFmtId="0" fontId="6" fillId="60" borderId="59" xfId="15" applyFont="1" applyFill="1" applyBorder="1" applyAlignment="1">
      <alignment horizontal="center" vertical="center" wrapText="1"/>
    </xf>
    <xf numFmtId="0" fontId="130" fillId="46" borderId="59" xfId="15" applyFont="1" applyFill="1" applyBorder="1" applyAlignment="1">
      <alignment horizontal="center" vertical="center" wrapText="1"/>
    </xf>
    <xf numFmtId="0" fontId="6" fillId="60" borderId="60" xfId="15" applyFont="1" applyFill="1" applyBorder="1" applyAlignment="1">
      <alignment horizontal="center" vertical="center" wrapText="1"/>
    </xf>
    <xf numFmtId="0" fontId="17" fillId="0" borderId="58" xfId="8" applyFont="1" applyBorder="1" applyAlignment="1">
      <alignment horizontal="center" vertical="center"/>
    </xf>
    <xf numFmtId="0" fontId="17" fillId="0" borderId="59" xfId="8" applyFont="1" applyBorder="1" applyAlignment="1">
      <alignment horizontal="center" vertical="center"/>
    </xf>
    <xf numFmtId="0" fontId="17" fillId="0" borderId="60" xfId="8" applyFont="1" applyBorder="1" applyAlignment="1">
      <alignment horizontal="center" vertical="center"/>
    </xf>
    <xf numFmtId="0" fontId="6" fillId="61" borderId="59" xfId="15" applyFont="1" applyFill="1" applyBorder="1" applyAlignment="1">
      <alignment horizontal="center" vertical="center" wrapText="1"/>
    </xf>
    <xf numFmtId="0" fontId="131" fillId="46" borderId="59" xfId="15" applyFont="1" applyFill="1" applyBorder="1" applyAlignment="1">
      <alignment horizontal="center" vertical="center" wrapText="1"/>
    </xf>
    <xf numFmtId="0" fontId="6" fillId="61" borderId="60" xfId="15" applyFont="1" applyFill="1" applyBorder="1" applyAlignment="1">
      <alignment horizontal="center" vertical="center" wrapText="1"/>
    </xf>
    <xf numFmtId="0" fontId="6" fillId="62" borderId="59" xfId="15" applyFont="1" applyFill="1" applyBorder="1" applyAlignment="1">
      <alignment horizontal="center" vertical="center" wrapText="1"/>
    </xf>
    <xf numFmtId="0" fontId="132" fillId="46" borderId="59" xfId="15" applyFont="1" applyFill="1" applyBorder="1" applyAlignment="1">
      <alignment horizontal="center" vertical="center" wrapText="1"/>
    </xf>
    <xf numFmtId="0" fontId="6" fillId="62" borderId="60" xfId="15" applyFont="1" applyFill="1" applyBorder="1" applyAlignment="1">
      <alignment horizontal="center" vertical="center" wrapText="1"/>
    </xf>
    <xf numFmtId="0" fontId="6" fillId="27" borderId="59" xfId="15" applyFont="1" applyFill="1" applyBorder="1" applyAlignment="1">
      <alignment horizontal="center" vertical="center" wrapText="1"/>
    </xf>
    <xf numFmtId="0" fontId="133" fillId="46" borderId="59" xfId="15" applyFont="1" applyFill="1" applyBorder="1" applyAlignment="1">
      <alignment horizontal="center" vertical="center" wrapText="1"/>
    </xf>
    <xf numFmtId="0" fontId="6" fillId="27" borderId="60" xfId="15" applyFont="1" applyFill="1" applyBorder="1" applyAlignment="1">
      <alignment horizontal="center" vertical="center" wrapText="1"/>
    </xf>
    <xf numFmtId="0" fontId="6" fillId="63" borderId="59" xfId="15" applyFont="1" applyFill="1" applyBorder="1" applyAlignment="1">
      <alignment horizontal="center" vertical="center" wrapText="1"/>
    </xf>
    <xf numFmtId="0" fontId="134" fillId="46" borderId="59" xfId="15" applyFont="1" applyFill="1" applyBorder="1" applyAlignment="1">
      <alignment horizontal="center" vertical="center" wrapText="1"/>
    </xf>
    <xf numFmtId="0" fontId="116" fillId="63" borderId="60" xfId="15" applyFont="1" applyFill="1" applyBorder="1" applyAlignment="1">
      <alignment horizontal="center" vertical="center" wrapText="1"/>
    </xf>
    <xf numFmtId="0" fontId="6" fillId="64" borderId="59" xfId="15" applyFont="1" applyFill="1" applyBorder="1" applyAlignment="1">
      <alignment horizontal="center" vertical="center" wrapText="1"/>
    </xf>
    <xf numFmtId="0" fontId="135" fillId="46" borderId="59" xfId="15" applyFont="1" applyFill="1" applyBorder="1" applyAlignment="1">
      <alignment horizontal="center" vertical="center" wrapText="1"/>
    </xf>
    <xf numFmtId="0" fontId="6" fillId="64" borderId="60" xfId="15" applyFont="1" applyFill="1" applyBorder="1" applyAlignment="1">
      <alignment horizontal="center" vertical="center" wrapText="1"/>
    </xf>
    <xf numFmtId="0" fontId="6" fillId="65" borderId="59" xfId="15" applyFont="1" applyFill="1" applyBorder="1" applyAlignment="1">
      <alignment horizontal="center" vertical="center" wrapText="1"/>
    </xf>
    <xf numFmtId="0" fontId="136" fillId="46" borderId="59" xfId="15" applyFont="1" applyFill="1" applyBorder="1" applyAlignment="1">
      <alignment horizontal="center" vertical="center" wrapText="1"/>
    </xf>
    <xf numFmtId="0" fontId="6" fillId="65" borderId="60" xfId="15" applyFont="1" applyFill="1" applyBorder="1" applyAlignment="1">
      <alignment horizontal="center" vertical="center" wrapText="1"/>
    </xf>
    <xf numFmtId="0" fontId="137" fillId="46" borderId="58" xfId="15" applyFont="1" applyFill="1" applyBorder="1" applyAlignment="1">
      <alignment horizontal="center" vertical="center" wrapText="1"/>
    </xf>
    <xf numFmtId="0" fontId="116" fillId="66" borderId="59" xfId="15" applyFont="1" applyFill="1" applyBorder="1" applyAlignment="1">
      <alignment horizontal="center" vertical="center" wrapText="1"/>
    </xf>
    <xf numFmtId="0" fontId="138" fillId="46" borderId="59" xfId="15" applyFont="1" applyFill="1" applyBorder="1" applyAlignment="1">
      <alignment horizontal="center" vertical="center" wrapText="1"/>
    </xf>
    <xf numFmtId="0" fontId="116" fillId="66" borderId="60" xfId="15" applyFont="1" applyFill="1" applyBorder="1" applyAlignment="1">
      <alignment horizontal="center" vertical="center" wrapText="1"/>
    </xf>
    <xf numFmtId="0" fontId="116" fillId="67" borderId="59" xfId="15" applyFont="1" applyFill="1" applyBorder="1" applyAlignment="1">
      <alignment horizontal="center" vertical="center" wrapText="1"/>
    </xf>
    <xf numFmtId="0" fontId="139" fillId="46" borderId="59" xfId="15" applyFont="1" applyFill="1" applyBorder="1" applyAlignment="1">
      <alignment horizontal="center" vertical="center" wrapText="1"/>
    </xf>
    <xf numFmtId="0" fontId="116" fillId="67" borderId="60" xfId="15" applyFont="1" applyFill="1" applyBorder="1" applyAlignment="1">
      <alignment horizontal="center" vertical="center" wrapText="1"/>
    </xf>
    <xf numFmtId="0" fontId="140" fillId="46" borderId="59" xfId="15" applyFont="1" applyFill="1" applyBorder="1" applyAlignment="1">
      <alignment horizontal="center" vertical="center" wrapText="1"/>
    </xf>
    <xf numFmtId="0" fontId="116" fillId="46" borderId="60" xfId="15" applyFont="1" applyFill="1" applyBorder="1" applyAlignment="1">
      <alignment horizontal="center" vertical="center" wrapText="1"/>
    </xf>
    <xf numFmtId="0" fontId="140" fillId="68" borderId="59" xfId="15" applyFont="1" applyFill="1" applyBorder="1" applyAlignment="1">
      <alignment horizontal="center" vertical="center" wrapText="1"/>
    </xf>
    <xf numFmtId="0" fontId="140" fillId="68" borderId="60" xfId="15" applyFont="1" applyFill="1" applyBorder="1" applyAlignment="1">
      <alignment horizontal="center" vertical="center" wrapText="1"/>
    </xf>
    <xf numFmtId="0" fontId="137" fillId="46" borderId="61" xfId="15" applyFont="1" applyFill="1" applyBorder="1" applyAlignment="1">
      <alignment horizontal="center" vertical="center" wrapText="1"/>
    </xf>
    <xf numFmtId="0" fontId="141" fillId="46" borderId="62" xfId="15" applyFont="1" applyFill="1" applyBorder="1" applyAlignment="1">
      <alignment horizontal="center" vertical="center" wrapText="1"/>
    </xf>
    <xf numFmtId="0" fontId="142" fillId="46" borderId="62" xfId="15" applyFont="1" applyFill="1" applyBorder="1" applyAlignment="1">
      <alignment horizontal="center" vertical="center" wrapText="1"/>
    </xf>
    <xf numFmtId="0" fontId="143" fillId="46" borderId="62" xfId="15" applyFont="1" applyFill="1" applyBorder="1" applyAlignment="1">
      <alignment horizontal="center" vertical="center" wrapText="1"/>
    </xf>
    <xf numFmtId="0" fontId="144" fillId="46" borderId="62" xfId="15" applyFont="1" applyFill="1" applyBorder="1" applyAlignment="1">
      <alignment horizontal="center" vertical="center" wrapText="1"/>
    </xf>
    <xf numFmtId="0" fontId="116" fillId="46" borderId="62" xfId="15" applyFont="1" applyFill="1" applyBorder="1" applyAlignment="1">
      <alignment horizontal="center" vertical="center" wrapText="1"/>
    </xf>
    <xf numFmtId="0" fontId="116" fillId="46" borderId="63" xfId="15" applyFont="1" applyFill="1" applyBorder="1" applyAlignment="1">
      <alignment horizontal="center" vertical="center" wrapText="1"/>
    </xf>
    <xf numFmtId="0" fontId="3" fillId="38" borderId="0" xfId="1" applyFill="1" applyAlignment="1">
      <alignment vertical="center"/>
    </xf>
    <xf numFmtId="0" fontId="3" fillId="11" borderId="0" xfId="1" applyFill="1" applyAlignment="1">
      <alignment vertical="center"/>
    </xf>
    <xf numFmtId="0" fontId="100" fillId="38" borderId="0" xfId="1" applyFont="1" applyFill="1" applyAlignment="1">
      <alignment horizontal="left" vertical="center"/>
    </xf>
    <xf numFmtId="0" fontId="145" fillId="38" borderId="0" xfId="1" applyFont="1" applyFill="1" applyAlignment="1">
      <alignment horizontal="left" vertical="center"/>
    </xf>
    <xf numFmtId="0" fontId="82" fillId="11" borderId="0" xfId="3" applyFont="1" applyFill="1" applyBorder="1" applyAlignment="1">
      <alignment horizontal="left" vertical="center"/>
    </xf>
    <xf numFmtId="0" fontId="146" fillId="11" borderId="0" xfId="0" applyFont="1" applyFill="1" applyAlignment="1">
      <alignment horizontal="left" vertical="center"/>
    </xf>
    <xf numFmtId="0" fontId="8" fillId="4" borderId="0" xfId="0" applyFont="1" applyFill="1" applyAlignment="1">
      <alignment horizontal="left" vertical="center"/>
    </xf>
    <xf numFmtId="0" fontId="8" fillId="4" borderId="0" xfId="0" applyFont="1" applyFill="1"/>
    <xf numFmtId="0" fontId="8" fillId="4" borderId="0" xfId="0" applyFont="1" applyFill="1" applyAlignment="1">
      <alignment vertical="center"/>
    </xf>
    <xf numFmtId="0" fontId="14" fillId="4" borderId="0" xfId="0" applyFont="1" applyFill="1" applyAlignment="1">
      <alignment horizontal="left" vertical="center"/>
    </xf>
    <xf numFmtId="0" fontId="14" fillId="4" borderId="0" xfId="0" applyFont="1" applyFill="1" applyAlignment="1">
      <alignment vertical="center"/>
    </xf>
    <xf numFmtId="0" fontId="14" fillId="4" borderId="0" xfId="0" applyFont="1" applyFill="1"/>
    <xf numFmtId="0" fontId="8" fillId="4" borderId="0" xfId="0" quotePrefix="1" applyFont="1" applyFill="1" applyAlignment="1">
      <alignment vertical="center"/>
    </xf>
    <xf numFmtId="0" fontId="153" fillId="4" borderId="0" xfId="3" applyFont="1" applyFill="1"/>
    <xf numFmtId="0" fontId="154" fillId="4" borderId="0" xfId="3" applyFont="1" applyFill="1" applyAlignment="1">
      <alignment vertical="center"/>
    </xf>
    <xf numFmtId="0" fontId="155" fillId="2" borderId="0" xfId="1" applyFont="1" applyFill="1" applyAlignment="1" applyProtection="1">
      <alignment vertical="center"/>
      <protection hidden="1"/>
    </xf>
    <xf numFmtId="0" fontId="1" fillId="2" borderId="0" xfId="2" applyFill="1"/>
    <xf numFmtId="0" fontId="156" fillId="11" borderId="0" xfId="1" applyFont="1" applyFill="1" applyAlignment="1">
      <alignment horizontal="left" vertical="center"/>
    </xf>
    <xf numFmtId="0" fontId="145" fillId="11" borderId="0" xfId="1" applyFont="1" applyFill="1" applyAlignment="1">
      <alignment horizontal="left" vertical="center"/>
    </xf>
    <xf numFmtId="0" fontId="103" fillId="11" borderId="0" xfId="9" applyFont="1" applyFill="1" applyAlignment="1">
      <alignment horizontal="left" vertical="center"/>
    </xf>
    <xf numFmtId="0" fontId="157" fillId="11" borderId="0" xfId="1" applyFont="1" applyFill="1" applyAlignment="1">
      <alignment horizontal="left" vertical="center"/>
    </xf>
    <xf numFmtId="0" fontId="0" fillId="4" borderId="7" xfId="0" applyFill="1" applyBorder="1"/>
    <xf numFmtId="0" fontId="0" fillId="4" borderId="8" xfId="0" applyFill="1" applyBorder="1"/>
    <xf numFmtId="0" fontId="145" fillId="11" borderId="0" xfId="1" applyFont="1" applyFill="1" applyProtection="1">
      <protection hidden="1"/>
    </xf>
    <xf numFmtId="0" fontId="158" fillId="0" borderId="67" xfId="5" applyFont="1" applyBorder="1" applyAlignment="1">
      <alignment horizontal="center" vertical="center"/>
    </xf>
    <xf numFmtId="0" fontId="159" fillId="0" borderId="0" xfId="0" applyFont="1" applyAlignment="1">
      <alignment horizontal="center" vertical="center"/>
    </xf>
    <xf numFmtId="0" fontId="159" fillId="0" borderId="68" xfId="0" applyFont="1" applyBorder="1" applyAlignment="1">
      <alignment horizontal="center" vertical="center"/>
    </xf>
    <xf numFmtId="0" fontId="159" fillId="0" borderId="67" xfId="0" applyFont="1" applyBorder="1" applyAlignment="1">
      <alignment horizontal="center" vertical="center"/>
    </xf>
    <xf numFmtId="0" fontId="158" fillId="0" borderId="0" xfId="5" applyFont="1" applyAlignment="1">
      <alignment horizontal="center" vertical="center"/>
    </xf>
    <xf numFmtId="0" fontId="159" fillId="69" borderId="67" xfId="0" applyFont="1" applyFill="1" applyBorder="1" applyAlignment="1">
      <alignment horizontal="center" vertical="center"/>
    </xf>
    <xf numFmtId="0" fontId="159" fillId="0" borderId="0" xfId="0" applyFont="1" applyAlignment="1">
      <alignment horizontal="right" vertical="center"/>
    </xf>
    <xf numFmtId="0" fontId="51" fillId="11" borderId="0" xfId="0" applyFont="1" applyFill="1" applyAlignment="1">
      <alignment vertical="center"/>
    </xf>
    <xf numFmtId="0" fontId="104" fillId="11" borderId="0" xfId="3" applyFont="1" applyFill="1" applyBorder="1" applyAlignment="1" applyProtection="1">
      <alignment vertical="center"/>
      <protection hidden="1"/>
    </xf>
    <xf numFmtId="0" fontId="158" fillId="25" borderId="67" xfId="5" applyFont="1" applyFill="1" applyBorder="1" applyAlignment="1">
      <alignment horizontal="center" vertical="center"/>
    </xf>
    <xf numFmtId="0" fontId="81" fillId="4" borderId="0" xfId="0" applyFont="1" applyFill="1" applyAlignment="1">
      <alignment horizontal="right" vertical="center"/>
    </xf>
    <xf numFmtId="0" fontId="81" fillId="4" borderId="0" xfId="0" applyFont="1" applyFill="1" applyAlignment="1">
      <alignment horizontal="left" vertical="center"/>
    </xf>
    <xf numFmtId="0" fontId="81" fillId="4" borderId="68" xfId="0" applyFont="1" applyFill="1" applyBorder="1" applyAlignment="1">
      <alignment horizontal="left" vertical="center"/>
    </xf>
    <xf numFmtId="0" fontId="161" fillId="11" borderId="0" xfId="0" applyFont="1" applyFill="1" applyAlignment="1">
      <alignment horizontal="center" vertical="center"/>
    </xf>
    <xf numFmtId="0" fontId="161" fillId="6" borderId="7" xfId="0" applyFont="1" applyFill="1" applyBorder="1" applyAlignment="1">
      <alignment horizontal="center" vertical="center"/>
    </xf>
    <xf numFmtId="0" fontId="51" fillId="6" borderId="8" xfId="0" applyFont="1" applyFill="1" applyBorder="1" applyAlignment="1">
      <alignment horizontal="center" vertical="center"/>
    </xf>
    <xf numFmtId="172" fontId="48" fillId="6" borderId="8" xfId="0" applyNumberFormat="1" applyFont="1" applyFill="1" applyBorder="1" applyAlignment="1">
      <alignment horizontal="center" vertical="center"/>
    </xf>
    <xf numFmtId="0" fontId="108" fillId="0" borderId="9" xfId="0" applyFont="1" applyBorder="1" applyAlignment="1">
      <alignment horizontal="center" vertical="center"/>
    </xf>
    <xf numFmtId="0" fontId="81" fillId="4" borderId="67" xfId="0" applyFont="1" applyFill="1" applyBorder="1" applyAlignment="1">
      <alignment horizontal="left" vertical="center"/>
    </xf>
    <xf numFmtId="0" fontId="83" fillId="4" borderId="0" xfId="0" applyFont="1" applyFill="1" applyAlignment="1">
      <alignment horizontal="left" vertical="center"/>
    </xf>
    <xf numFmtId="0" fontId="158" fillId="0" borderId="68" xfId="5" applyFont="1" applyBorder="1" applyAlignment="1">
      <alignment horizontal="center" vertical="center"/>
    </xf>
    <xf numFmtId="2" fontId="159" fillId="25" borderId="67" xfId="0" applyNumberFormat="1" applyFont="1" applyFill="1" applyBorder="1" applyAlignment="1">
      <alignment horizontal="center" vertical="center"/>
    </xf>
    <xf numFmtId="2" fontId="159" fillId="25" borderId="0" xfId="0" applyNumberFormat="1" applyFont="1" applyFill="1" applyAlignment="1">
      <alignment horizontal="center" vertical="center"/>
    </xf>
    <xf numFmtId="173" fontId="159" fillId="25" borderId="0" xfId="0" applyNumberFormat="1" applyFont="1" applyFill="1" applyAlignment="1">
      <alignment horizontal="center" vertical="center"/>
    </xf>
    <xf numFmtId="2" fontId="162" fillId="25" borderId="67" xfId="0" applyNumberFormat="1" applyFont="1" applyFill="1" applyBorder="1" applyAlignment="1">
      <alignment horizontal="center" vertical="center"/>
    </xf>
    <xf numFmtId="174" fontId="159" fillId="25" borderId="0" xfId="0" applyNumberFormat="1" applyFont="1" applyFill="1" applyAlignment="1">
      <alignment horizontal="center" vertical="center"/>
    </xf>
    <xf numFmtId="0" fontId="70" fillId="4" borderId="67" xfId="0" applyFont="1" applyFill="1" applyBorder="1" applyAlignment="1">
      <alignment horizontal="center"/>
    </xf>
    <xf numFmtId="0" fontId="70" fillId="4" borderId="0" xfId="0" applyFont="1" applyFill="1" applyAlignment="1">
      <alignment horizontal="center"/>
    </xf>
    <xf numFmtId="0" fontId="81" fillId="4" borderId="68" xfId="0" applyFont="1" applyFill="1" applyBorder="1"/>
    <xf numFmtId="0" fontId="86" fillId="11" borderId="0" xfId="0" applyFont="1" applyFill="1" applyAlignment="1">
      <alignment horizontal="left" vertical="center"/>
    </xf>
    <xf numFmtId="0" fontId="104" fillId="11" borderId="0" xfId="3" applyFont="1" applyFill="1" applyAlignment="1" applyProtection="1">
      <alignment vertical="center"/>
      <protection hidden="1"/>
    </xf>
    <xf numFmtId="0" fontId="103" fillId="4" borderId="0" xfId="9" applyFont="1" applyFill="1" applyAlignment="1">
      <alignment horizontal="left" vertical="center"/>
    </xf>
    <xf numFmtId="0" fontId="163" fillId="4" borderId="0" xfId="0" applyFont="1" applyFill="1" applyAlignment="1">
      <alignment vertical="center"/>
    </xf>
    <xf numFmtId="0" fontId="3" fillId="4" borderId="0" xfId="1" applyFill="1" applyProtection="1">
      <protection hidden="1"/>
    </xf>
    <xf numFmtId="0" fontId="164" fillId="11" borderId="0" xfId="1" applyFont="1" applyFill="1" applyAlignment="1">
      <alignment horizontal="left" vertical="center"/>
    </xf>
    <xf numFmtId="0" fontId="165" fillId="11" borderId="0" xfId="3" applyFont="1" applyFill="1" applyAlignment="1">
      <alignment horizontal="left" vertical="center"/>
    </xf>
    <xf numFmtId="0" fontId="163" fillId="0" borderId="0" xfId="0" applyFont="1"/>
    <xf numFmtId="0" fontId="103" fillId="11" borderId="67" xfId="18" applyFont="1" applyFill="1" applyBorder="1" applyAlignment="1">
      <alignment horizontal="left" vertical="center"/>
    </xf>
    <xf numFmtId="175" fontId="159" fillId="0" borderId="0" xfId="1" applyNumberFormat="1" applyFont="1" applyAlignment="1">
      <alignment horizontal="center" vertical="center"/>
    </xf>
    <xf numFmtId="0" fontId="104" fillId="11" borderId="0" xfId="3" applyFont="1" applyFill="1" applyAlignment="1">
      <alignment horizontal="left" vertical="center"/>
    </xf>
    <xf numFmtId="0" fontId="166" fillId="11" borderId="0" xfId="1" applyFont="1" applyFill="1" applyAlignment="1">
      <alignment horizontal="left" vertical="center"/>
    </xf>
    <xf numFmtId="0" fontId="167" fillId="11" borderId="0" xfId="1" applyFont="1" applyFill="1" applyAlignment="1">
      <alignment horizontal="left" vertical="center"/>
    </xf>
    <xf numFmtId="0" fontId="1" fillId="2" borderId="0" xfId="9" applyFill="1"/>
    <xf numFmtId="0" fontId="168" fillId="2" borderId="0" xfId="1" applyFont="1" applyFill="1" applyAlignment="1">
      <alignment vertical="center"/>
    </xf>
    <xf numFmtId="0" fontId="3" fillId="19" borderId="0" xfId="1" applyFill="1" applyAlignment="1" applyProtection="1">
      <alignment horizontal="left"/>
      <protection hidden="1"/>
    </xf>
    <xf numFmtId="0" fontId="1" fillId="19" borderId="0" xfId="9" applyFill="1" applyAlignment="1">
      <alignment horizontal="left"/>
    </xf>
    <xf numFmtId="170" fontId="169" fillId="19" borderId="0" xfId="14" applyNumberFormat="1" applyFont="1" applyFill="1" applyAlignment="1">
      <alignment horizontal="left" vertical="center"/>
    </xf>
    <xf numFmtId="0" fontId="171" fillId="2" borderId="0" xfId="1" applyFont="1" applyFill="1" applyAlignment="1">
      <alignment horizontal="left" vertical="center"/>
    </xf>
    <xf numFmtId="0" fontId="172" fillId="2" borderId="0" xfId="1" applyFont="1" applyFill="1" applyAlignment="1">
      <alignment vertical="center"/>
    </xf>
    <xf numFmtId="0" fontId="173" fillId="2" borderId="0" xfId="1" applyFont="1" applyFill="1" applyAlignment="1">
      <alignment vertical="center"/>
    </xf>
    <xf numFmtId="0" fontId="174" fillId="2" borderId="0" xfId="1" applyFont="1" applyFill="1" applyAlignment="1">
      <alignment vertical="center"/>
    </xf>
    <xf numFmtId="0" fontId="30" fillId="4" borderId="37" xfId="6" applyFont="1" applyFill="1" applyBorder="1" applyAlignment="1" applyProtection="1">
      <alignment horizontal="right" vertical="center"/>
      <protection hidden="1"/>
    </xf>
    <xf numFmtId="0" fontId="30" fillId="4" borderId="0" xfId="6" applyFont="1" applyFill="1" applyAlignment="1" applyProtection="1">
      <alignment horizontal="right" vertical="center"/>
      <protection hidden="1"/>
    </xf>
    <xf numFmtId="0" fontId="0" fillId="23" borderId="8" xfId="0" applyFill="1" applyBorder="1"/>
    <xf numFmtId="169" fontId="61" fillId="18" borderId="42" xfId="6" applyNumberFormat="1" applyFont="1" applyFill="1" applyBorder="1" applyAlignment="1" applyProtection="1">
      <alignment horizontal="center" vertical="center"/>
      <protection hidden="1"/>
    </xf>
    <xf numFmtId="1" fontId="175" fillId="70" borderId="69" xfId="6" applyNumberFormat="1" applyFont="1" applyFill="1" applyBorder="1" applyAlignment="1" applyProtection="1">
      <alignment horizontal="left" vertical="center"/>
      <protection hidden="1"/>
    </xf>
    <xf numFmtId="0" fontId="0" fillId="35" borderId="8" xfId="0" applyFill="1" applyBorder="1"/>
    <xf numFmtId="0" fontId="0" fillId="71" borderId="9" xfId="0" applyFill="1" applyBorder="1"/>
    <xf numFmtId="0" fontId="0" fillId="0" borderId="67" xfId="0" applyBorder="1"/>
    <xf numFmtId="0" fontId="0" fillId="23" borderId="0" xfId="0" applyFill="1"/>
    <xf numFmtId="169" fontId="61" fillId="18" borderId="70" xfId="6" applyNumberFormat="1" applyFont="1" applyFill="1" applyBorder="1" applyAlignment="1" applyProtection="1">
      <alignment horizontal="center" vertical="center"/>
      <protection hidden="1"/>
    </xf>
    <xf numFmtId="1" fontId="175" fillId="70" borderId="31" xfId="6" applyNumberFormat="1" applyFont="1" applyFill="1" applyBorder="1" applyAlignment="1" applyProtection="1">
      <alignment horizontal="left" vertical="center"/>
      <protection hidden="1"/>
    </xf>
    <xf numFmtId="0" fontId="0" fillId="35" borderId="0" xfId="0" applyFill="1"/>
    <xf numFmtId="0" fontId="0" fillId="71" borderId="68" xfId="0" applyFill="1" applyBorder="1"/>
    <xf numFmtId="1" fontId="175" fillId="70" borderId="71" xfId="6" applyNumberFormat="1" applyFont="1" applyFill="1" applyBorder="1" applyAlignment="1" applyProtection="1">
      <alignment horizontal="left" vertical="center"/>
      <protection hidden="1"/>
    </xf>
    <xf numFmtId="0" fontId="2" fillId="0" borderId="72" xfId="0" applyFont="1" applyBorder="1" applyAlignment="1">
      <alignment horizontal="center" vertical="top"/>
    </xf>
    <xf numFmtId="0" fontId="2" fillId="23" borderId="73" xfId="0" applyFont="1" applyFill="1" applyBorder="1" applyAlignment="1">
      <alignment horizontal="center" vertical="top"/>
    </xf>
    <xf numFmtId="0" fontId="2" fillId="18" borderId="74" xfId="0" applyFont="1" applyFill="1" applyBorder="1" applyAlignment="1">
      <alignment horizontal="center" vertical="top"/>
    </xf>
    <xf numFmtId="0" fontId="2" fillId="70" borderId="75" xfId="0" applyFont="1" applyFill="1" applyBorder="1" applyAlignment="1">
      <alignment horizontal="center" vertical="top"/>
    </xf>
    <xf numFmtId="0" fontId="2" fillId="35" borderId="76" xfId="0" applyFont="1" applyFill="1" applyBorder="1" applyAlignment="1">
      <alignment horizontal="center" vertical="top"/>
    </xf>
    <xf numFmtId="0" fontId="2" fillId="71" borderId="74" xfId="0" applyFont="1" applyFill="1" applyBorder="1" applyAlignment="1">
      <alignment horizontal="center" vertical="top"/>
    </xf>
    <xf numFmtId="0" fontId="30" fillId="72" borderId="31" xfId="6" applyFont="1" applyFill="1" applyBorder="1" applyAlignment="1" applyProtection="1">
      <alignment horizontal="center" vertical="center"/>
      <protection hidden="1"/>
    </xf>
    <xf numFmtId="1" fontId="67" fillId="73" borderId="31" xfId="6" applyNumberFormat="1" applyFont="1" applyFill="1" applyBorder="1" applyAlignment="1">
      <alignment horizontal="center" vertical="center"/>
    </xf>
    <xf numFmtId="0" fontId="37" fillId="12" borderId="31" xfId="6" applyFont="1" applyFill="1" applyBorder="1" applyAlignment="1">
      <alignment horizontal="left" vertical="center"/>
    </xf>
    <xf numFmtId="0" fontId="30" fillId="74" borderId="31" xfId="6" applyFont="1" applyFill="1" applyBorder="1" applyAlignment="1" applyProtection="1">
      <alignment horizontal="center" vertical="center"/>
      <protection hidden="1"/>
    </xf>
    <xf numFmtId="0" fontId="50" fillId="34" borderId="31" xfId="6" applyFont="1" applyFill="1" applyBorder="1" applyAlignment="1" applyProtection="1">
      <alignment horizontal="center" vertical="center"/>
      <protection hidden="1"/>
    </xf>
    <xf numFmtId="0" fontId="176" fillId="18" borderId="31" xfId="6" applyFont="1" applyFill="1" applyBorder="1" applyAlignment="1" applyProtection="1">
      <alignment horizontal="center" vertical="center"/>
      <protection hidden="1"/>
    </xf>
    <xf numFmtId="0" fontId="21" fillId="18" borderId="31" xfId="6" applyFont="1" applyFill="1" applyBorder="1" applyAlignment="1" applyProtection="1">
      <alignment horizontal="center" vertical="center"/>
      <protection hidden="1"/>
    </xf>
    <xf numFmtId="0" fontId="50" fillId="5" borderId="31" xfId="6" applyFont="1" applyFill="1" applyBorder="1" applyAlignment="1" applyProtection="1">
      <alignment horizontal="center" vertical="center"/>
      <protection hidden="1"/>
    </xf>
    <xf numFmtId="1" fontId="66" fillId="23" borderId="31" xfId="6" applyNumberFormat="1" applyFont="1" applyFill="1" applyBorder="1" applyAlignment="1" applyProtection="1">
      <alignment horizontal="left" vertical="center"/>
      <protection hidden="1"/>
    </xf>
    <xf numFmtId="0" fontId="2" fillId="0" borderId="45" xfId="0" applyFont="1" applyBorder="1" applyAlignment="1">
      <alignment horizontal="center" vertical="top"/>
    </xf>
    <xf numFmtId="0" fontId="18" fillId="4" borderId="6" xfId="0" applyFont="1" applyFill="1" applyBorder="1" applyAlignment="1">
      <alignment horizontal="center" vertical="center" wrapText="1"/>
    </xf>
    <xf numFmtId="0" fontId="18" fillId="4" borderId="15" xfId="0" applyFont="1" applyFill="1" applyBorder="1" applyAlignment="1">
      <alignment horizontal="center" vertical="center" wrapText="1"/>
    </xf>
    <xf numFmtId="0" fontId="18" fillId="4" borderId="1" xfId="0" applyFont="1" applyFill="1" applyBorder="1" applyAlignment="1">
      <alignment horizontal="center" vertical="center" wrapText="1"/>
    </xf>
    <xf numFmtId="0" fontId="18" fillId="4" borderId="0" xfId="0" applyFont="1" applyFill="1" applyAlignment="1">
      <alignment horizontal="center" vertical="center" wrapText="1"/>
    </xf>
    <xf numFmtId="0" fontId="37" fillId="9" borderId="23" xfId="6" applyFont="1" applyFill="1" applyBorder="1" applyAlignment="1" applyProtection="1">
      <alignment horizontal="center" vertical="center" wrapText="1"/>
      <protection locked="0"/>
    </xf>
    <xf numFmtId="0" fontId="37" fillId="9" borderId="27" xfId="6" applyFont="1" applyFill="1" applyBorder="1" applyAlignment="1" applyProtection="1">
      <alignment horizontal="center" vertical="center" wrapText="1"/>
      <protection locked="0"/>
    </xf>
    <xf numFmtId="0" fontId="37" fillId="9" borderId="24" xfId="6" applyFont="1" applyFill="1" applyBorder="1" applyAlignment="1">
      <alignment horizontal="center" vertical="center" wrapText="1"/>
    </xf>
    <xf numFmtId="0" fontId="37" fillId="9" borderId="28" xfId="6" applyFont="1" applyFill="1" applyBorder="1" applyAlignment="1">
      <alignment horizontal="center" vertical="center" wrapText="1"/>
    </xf>
    <xf numFmtId="0" fontId="37" fillId="9" borderId="24" xfId="6" applyFont="1" applyFill="1" applyBorder="1" applyAlignment="1" applyProtection="1">
      <alignment horizontal="center" vertical="center"/>
      <protection locked="0"/>
    </xf>
    <xf numFmtId="0" fontId="37" fillId="9" borderId="28" xfId="6" applyFont="1" applyFill="1" applyBorder="1" applyAlignment="1" applyProtection="1">
      <alignment horizontal="center" vertical="center"/>
      <protection locked="0"/>
    </xf>
    <xf numFmtId="0" fontId="38" fillId="9" borderId="24" xfId="6" applyFont="1" applyFill="1" applyBorder="1" applyAlignment="1" applyProtection="1">
      <alignment horizontal="center" vertical="center" wrapText="1"/>
      <protection hidden="1"/>
    </xf>
    <xf numFmtId="0" fontId="38" fillId="9" borderId="28" xfId="6" applyFont="1" applyFill="1" applyBorder="1" applyAlignment="1" applyProtection="1">
      <alignment horizontal="center" vertical="center" wrapText="1"/>
      <protection hidden="1"/>
    </xf>
    <xf numFmtId="0" fontId="38" fillId="9" borderId="25" xfId="6" applyFont="1" applyFill="1" applyBorder="1" applyAlignment="1" applyProtection="1">
      <alignment horizontal="center" vertical="center" wrapText="1"/>
      <protection hidden="1"/>
    </xf>
    <xf numFmtId="0" fontId="38" fillId="9" borderId="29" xfId="6" applyFont="1" applyFill="1" applyBorder="1" applyAlignment="1" applyProtection="1">
      <alignment horizontal="center" vertical="center" wrapText="1"/>
      <protection hidden="1"/>
    </xf>
    <xf numFmtId="0" fontId="38" fillId="9" borderId="26" xfId="6" applyFont="1" applyFill="1" applyBorder="1" applyAlignment="1" applyProtection="1">
      <alignment horizontal="center" vertical="center" wrapText="1"/>
      <protection hidden="1"/>
    </xf>
    <xf numFmtId="0" fontId="2" fillId="0" borderId="0" xfId="0" applyFont="1" applyAlignment="1">
      <alignment horizontal="center" vertical="center" wrapText="1"/>
    </xf>
    <xf numFmtId="0" fontId="62" fillId="4" borderId="10" xfId="0" applyFont="1" applyFill="1" applyBorder="1" applyAlignment="1">
      <alignment horizontal="center" vertical="center" wrapText="1"/>
    </xf>
    <xf numFmtId="0" fontId="63" fillId="15" borderId="47" xfId="0" applyFont="1" applyFill="1" applyBorder="1" applyAlignment="1">
      <alignment horizontal="center" vertical="center" wrapText="1"/>
    </xf>
    <xf numFmtId="0" fontId="63" fillId="15" borderId="46" xfId="0" applyFont="1" applyFill="1" applyBorder="1" applyAlignment="1">
      <alignment horizontal="center" vertical="center" wrapText="1"/>
    </xf>
    <xf numFmtId="0" fontId="55" fillId="11" borderId="44" xfId="0" applyFont="1" applyFill="1" applyBorder="1" applyAlignment="1">
      <alignment horizontal="center" vertical="center" wrapText="1"/>
    </xf>
    <xf numFmtId="0" fontId="55" fillId="11" borderId="43" xfId="0" applyFont="1" applyFill="1" applyBorder="1" applyAlignment="1">
      <alignment horizontal="center" vertical="center" wrapText="1"/>
    </xf>
    <xf numFmtId="0" fontId="55" fillId="11" borderId="42" xfId="0" applyFont="1" applyFill="1" applyBorder="1" applyAlignment="1">
      <alignment horizontal="center" vertical="center" wrapText="1"/>
    </xf>
    <xf numFmtId="0" fontId="62" fillId="4" borderId="0" xfId="0" applyFont="1" applyFill="1" applyAlignment="1">
      <alignment horizontal="center" vertical="center" wrapText="1"/>
    </xf>
    <xf numFmtId="0" fontId="2" fillId="4" borderId="11" xfId="0" applyFont="1" applyFill="1" applyBorder="1" applyAlignment="1">
      <alignment horizontal="center" vertical="center"/>
    </xf>
    <xf numFmtId="0" fontId="2" fillId="4" borderId="0" xfId="0" applyFont="1" applyFill="1" applyAlignment="1">
      <alignment horizontal="center" vertical="center"/>
    </xf>
    <xf numFmtId="0" fontId="0" fillId="4" borderId="8" xfId="0" applyFill="1" applyBorder="1" applyAlignment="1">
      <alignment horizontal="center"/>
    </xf>
    <xf numFmtId="0" fontId="0" fillId="4" borderId="13" xfId="0" applyFill="1" applyBorder="1" applyAlignment="1">
      <alignment horizontal="center" vertical="center"/>
    </xf>
    <xf numFmtId="0" fontId="40" fillId="35" borderId="0" xfId="6" applyFont="1" applyFill="1" applyAlignment="1" applyProtection="1">
      <alignment horizontal="center" vertical="center" textRotation="90"/>
      <protection locked="0"/>
    </xf>
    <xf numFmtId="0" fontId="40" fillId="34" borderId="0" xfId="6" applyFont="1" applyFill="1" applyAlignment="1" applyProtection="1">
      <alignment horizontal="center" vertical="center" textRotation="90"/>
      <protection locked="0"/>
    </xf>
    <xf numFmtId="0" fontId="80" fillId="24" borderId="0" xfId="6" applyFont="1" applyFill="1" applyAlignment="1" applyProtection="1">
      <alignment horizontal="center" vertical="center" textRotation="90"/>
      <protection locked="0"/>
    </xf>
    <xf numFmtId="0" fontId="40" fillId="21" borderId="0" xfId="6" applyFont="1" applyFill="1" applyAlignment="1" applyProtection="1">
      <alignment horizontal="center" vertical="center" textRotation="90"/>
      <protection locked="0"/>
    </xf>
    <xf numFmtId="0" fontId="40" fillId="37" borderId="0" xfId="6" applyFont="1" applyFill="1" applyAlignment="1" applyProtection="1">
      <alignment horizontal="center" vertical="center" textRotation="90"/>
      <protection locked="0"/>
    </xf>
    <xf numFmtId="0" fontId="30" fillId="21" borderId="0" xfId="0" applyFont="1" applyFill="1" applyAlignment="1">
      <alignment horizontal="left" vertical="center" wrapText="1"/>
    </xf>
    <xf numFmtId="0" fontId="30" fillId="21" borderId="22" xfId="0" applyFont="1" applyFill="1" applyBorder="1" applyAlignment="1">
      <alignment horizontal="left" vertical="center" wrapText="1"/>
    </xf>
    <xf numFmtId="0" fontId="34" fillId="35" borderId="0" xfId="0" applyFont="1" applyFill="1" applyAlignment="1">
      <alignment horizontal="left" vertical="top" wrapText="1"/>
    </xf>
    <xf numFmtId="0" fontId="34" fillId="35" borderId="22" xfId="0" applyFont="1" applyFill="1" applyBorder="1" applyAlignment="1">
      <alignment horizontal="left" vertical="top" wrapText="1"/>
    </xf>
    <xf numFmtId="0" fontId="30" fillId="34" borderId="0" xfId="0" applyFont="1" applyFill="1" applyAlignment="1">
      <alignment horizontal="left" vertical="top" wrapText="1"/>
    </xf>
    <xf numFmtId="0" fontId="30" fillId="34" borderId="22" xfId="0" applyFont="1" applyFill="1" applyBorder="1" applyAlignment="1">
      <alignment horizontal="left" vertical="top" wrapText="1"/>
    </xf>
    <xf numFmtId="0" fontId="79" fillId="24" borderId="0" xfId="0" applyFont="1" applyFill="1" applyAlignment="1">
      <alignment horizontal="left" vertical="center" wrapText="1"/>
    </xf>
    <xf numFmtId="0" fontId="79" fillId="24" borderId="22" xfId="0" applyFont="1" applyFill="1" applyBorder="1" applyAlignment="1">
      <alignment horizontal="left" vertical="center" wrapText="1"/>
    </xf>
    <xf numFmtId="0" fontId="30" fillId="37" borderId="0" xfId="0" applyFont="1" applyFill="1" applyAlignment="1">
      <alignment horizontal="left" vertical="center" wrapText="1"/>
    </xf>
    <xf numFmtId="0" fontId="30" fillId="37" borderId="22" xfId="0" applyFont="1" applyFill="1" applyBorder="1" applyAlignment="1">
      <alignment horizontal="left" vertical="center" wrapText="1"/>
    </xf>
    <xf numFmtId="0" fontId="51" fillId="37" borderId="0" xfId="0" applyFont="1" applyFill="1" applyAlignment="1">
      <alignment horizontal="center" vertical="center" wrapText="1"/>
    </xf>
    <xf numFmtId="0" fontId="51" fillId="37" borderId="22" xfId="0" applyFont="1" applyFill="1" applyBorder="1" applyAlignment="1">
      <alignment horizontal="center" vertical="center" wrapText="1"/>
    </xf>
    <xf numFmtId="0" fontId="32" fillId="24" borderId="0" xfId="0" applyFont="1" applyFill="1" applyAlignment="1">
      <alignment horizontal="center" vertical="center" wrapText="1"/>
    </xf>
    <xf numFmtId="0" fontId="32" fillId="24" borderId="22" xfId="0" applyFont="1" applyFill="1" applyBorder="1" applyAlignment="1">
      <alignment horizontal="center" vertical="center" wrapText="1"/>
    </xf>
    <xf numFmtId="0" fontId="51" fillId="21" borderId="0" xfId="0" applyFont="1" applyFill="1" applyAlignment="1">
      <alignment horizontal="center" vertical="center" wrapText="1"/>
    </xf>
    <xf numFmtId="0" fontId="51" fillId="21" borderId="22" xfId="0" applyFont="1" applyFill="1" applyBorder="1" applyAlignment="1">
      <alignment horizontal="center" vertical="center" wrapText="1"/>
    </xf>
    <xf numFmtId="0" fontId="68" fillId="0" borderId="14" xfId="0" applyFont="1" applyBorder="1" applyAlignment="1">
      <alignment horizontal="center" vertical="center"/>
    </xf>
    <xf numFmtId="0" fontId="68" fillId="0" borderId="13" xfId="0" applyFont="1" applyBorder="1" applyAlignment="1">
      <alignment horizontal="center" vertical="center"/>
    </xf>
    <xf numFmtId="0" fontId="68" fillId="0" borderId="12" xfId="0" applyFont="1" applyBorder="1" applyAlignment="1">
      <alignment horizontal="center" vertical="center"/>
    </xf>
    <xf numFmtId="0" fontId="68" fillId="0" borderId="68" xfId="0" applyFont="1" applyBorder="1" applyAlignment="1">
      <alignment horizontal="center" vertical="center"/>
    </xf>
    <xf numFmtId="0" fontId="68" fillId="0" borderId="0" xfId="0" applyFont="1" applyAlignment="1">
      <alignment horizontal="center" vertical="center"/>
    </xf>
    <xf numFmtId="0" fontId="68" fillId="0" borderId="67" xfId="0" applyFont="1" applyBorder="1" applyAlignment="1">
      <alignment horizontal="center" vertical="center"/>
    </xf>
    <xf numFmtId="0" fontId="68" fillId="0" borderId="79" xfId="0" applyFont="1" applyBorder="1" applyAlignment="1">
      <alignment horizontal="center" vertical="center"/>
    </xf>
    <xf numFmtId="0" fontId="68" fillId="0" borderId="78" xfId="0" applyFont="1" applyBorder="1" applyAlignment="1">
      <alignment horizontal="center" vertical="center"/>
    </xf>
    <xf numFmtId="0" fontId="68" fillId="0" borderId="77" xfId="0" applyFont="1" applyBorder="1" applyAlignment="1">
      <alignment horizontal="center" vertical="center"/>
    </xf>
    <xf numFmtId="0" fontId="11" fillId="38" borderId="0" xfId="3" applyFont="1" applyFill="1" applyAlignment="1" applyProtection="1">
      <alignment horizontal="left" vertical="center"/>
      <protection hidden="1"/>
    </xf>
    <xf numFmtId="170" fontId="91" fillId="5" borderId="0" xfId="14" applyNumberFormat="1" applyFont="1" applyFill="1" applyAlignment="1">
      <alignment horizontal="center" vertical="center"/>
    </xf>
    <xf numFmtId="0" fontId="94" fillId="29" borderId="48" xfId="6" applyFont="1" applyFill="1" applyBorder="1" applyAlignment="1" applyProtection="1">
      <alignment horizontal="center" vertical="center" textRotation="90"/>
      <protection locked="0"/>
    </xf>
    <xf numFmtId="0" fontId="94" fillId="29" borderId="41" xfId="6" applyFont="1" applyFill="1" applyBorder="1" applyAlignment="1" applyProtection="1">
      <alignment horizontal="center" vertical="center" textRotation="90"/>
      <protection locked="0"/>
    </xf>
    <xf numFmtId="0" fontId="94" fillId="29" borderId="39" xfId="6" applyFont="1" applyFill="1" applyBorder="1" applyAlignment="1" applyProtection="1">
      <alignment horizontal="center" vertical="center" textRotation="90"/>
      <protection locked="0"/>
    </xf>
    <xf numFmtId="0" fontId="99" fillId="4" borderId="47" xfId="6" applyFont="1" applyFill="1" applyBorder="1" applyAlignment="1" applyProtection="1">
      <alignment horizontal="center" vertical="center"/>
      <protection hidden="1"/>
    </xf>
    <xf numFmtId="0" fontId="99" fillId="4" borderId="0" xfId="6" applyFont="1" applyFill="1" applyAlignment="1" applyProtection="1">
      <alignment horizontal="center" vertical="center"/>
      <protection hidden="1"/>
    </xf>
    <xf numFmtId="171" fontId="93" fillId="4" borderId="0" xfId="6" applyNumberFormat="1" applyFont="1" applyFill="1" applyAlignment="1" applyProtection="1">
      <alignment horizontal="left" vertical="center"/>
      <protection hidden="1"/>
    </xf>
    <xf numFmtId="0" fontId="73" fillId="25" borderId="66" xfId="17" applyFont="1" applyFill="1" applyBorder="1" applyAlignment="1">
      <alignment horizontal="center" vertical="center"/>
    </xf>
    <xf numFmtId="0" fontId="73" fillId="25" borderId="65" xfId="17" applyFont="1" applyFill="1" applyBorder="1" applyAlignment="1">
      <alignment horizontal="center" vertical="center"/>
    </xf>
    <xf numFmtId="0" fontId="73" fillId="25" borderId="64" xfId="17" applyFont="1" applyFill="1" applyBorder="1" applyAlignment="1">
      <alignment horizontal="center" vertical="center"/>
    </xf>
    <xf numFmtId="0" fontId="115" fillId="46" borderId="57" xfId="16" applyFont="1" applyFill="1" applyBorder="1" applyAlignment="1" applyProtection="1">
      <alignment horizontal="center" vertical="center" wrapText="1"/>
    </xf>
    <xf numFmtId="0" fontId="115" fillId="46" borderId="56" xfId="16" applyFont="1" applyFill="1" applyBorder="1" applyAlignment="1" applyProtection="1">
      <alignment horizontal="center" vertical="center" wrapText="1"/>
    </xf>
    <xf numFmtId="0" fontId="115" fillId="46" borderId="55" xfId="16" applyFont="1" applyFill="1" applyBorder="1" applyAlignment="1" applyProtection="1">
      <alignment horizontal="center" vertical="center" wrapText="1"/>
    </xf>
    <xf numFmtId="0" fontId="115" fillId="46" borderId="54" xfId="16" applyFont="1" applyFill="1" applyBorder="1" applyAlignment="1" applyProtection="1">
      <alignment horizontal="center" vertical="center" wrapText="1"/>
    </xf>
    <xf numFmtId="0" fontId="115" fillId="46" borderId="0" xfId="16" applyFont="1" applyFill="1" applyBorder="1" applyAlignment="1" applyProtection="1">
      <alignment horizontal="center" vertical="center" wrapText="1"/>
    </xf>
    <xf numFmtId="0" fontId="115" fillId="46" borderId="53" xfId="16" applyFont="1" applyFill="1" applyBorder="1" applyAlignment="1" applyProtection="1">
      <alignment horizontal="center" vertical="center" wrapText="1"/>
    </xf>
    <xf numFmtId="0" fontId="4" fillId="0" borderId="54" xfId="8" applyFont="1" applyBorder="1" applyAlignment="1">
      <alignment horizontal="center" vertical="center" wrapText="1"/>
    </xf>
    <xf numFmtId="0" fontId="4" fillId="0" borderId="0" xfId="8" applyFont="1" applyAlignment="1">
      <alignment horizontal="center" vertical="center" wrapText="1"/>
    </xf>
    <xf numFmtId="0" fontId="4" fillId="0" borderId="53" xfId="8" applyFont="1" applyBorder="1" applyAlignment="1">
      <alignment horizontal="center" vertical="center" wrapText="1"/>
    </xf>
    <xf numFmtId="0" fontId="4" fillId="0" borderId="52" xfId="8" applyFont="1" applyBorder="1" applyAlignment="1">
      <alignment horizontal="center" vertical="center" wrapText="1"/>
    </xf>
    <xf numFmtId="0" fontId="4" fillId="0" borderId="51" xfId="8" applyFont="1" applyBorder="1" applyAlignment="1">
      <alignment horizontal="center" vertical="center" wrapText="1"/>
    </xf>
    <xf numFmtId="0" fontId="4" fillId="0" borderId="50" xfId="8" applyFont="1" applyBorder="1" applyAlignment="1">
      <alignment horizontal="center" vertical="center" wrapText="1"/>
    </xf>
    <xf numFmtId="0" fontId="104" fillId="38" borderId="0" xfId="3" applyFont="1" applyFill="1" applyAlignment="1" applyProtection="1">
      <alignment horizontal="left" vertical="center"/>
      <protection hidden="1"/>
    </xf>
    <xf numFmtId="0" fontId="8" fillId="4" borderId="0" xfId="0" applyFont="1" applyFill="1" applyAlignment="1">
      <alignment horizontal="center" vertical="center" wrapText="1"/>
    </xf>
    <xf numFmtId="0" fontId="156" fillId="11" borderId="0" xfId="1" applyFont="1" applyFill="1" applyAlignment="1">
      <alignment horizontal="left" vertical="center"/>
    </xf>
    <xf numFmtId="0" fontId="160" fillId="4" borderId="14" xfId="0" applyFont="1" applyFill="1" applyBorder="1" applyAlignment="1">
      <alignment horizontal="center" vertical="center"/>
    </xf>
    <xf numFmtId="0" fontId="160" fillId="4" borderId="13" xfId="0" applyFont="1" applyFill="1" applyBorder="1" applyAlignment="1">
      <alignment horizontal="center" vertical="center"/>
    </xf>
    <xf numFmtId="0" fontId="160" fillId="4" borderId="12" xfId="0" applyFont="1" applyFill="1" applyBorder="1" applyAlignment="1">
      <alignment horizontal="center" vertical="center"/>
    </xf>
    <xf numFmtId="170" fontId="170" fillId="5" borderId="0" xfId="14" applyNumberFormat="1" applyFont="1" applyFill="1" applyAlignment="1">
      <alignment horizontal="center" vertical="center"/>
    </xf>
    <xf numFmtId="0" fontId="3" fillId="2" borderId="0" xfId="6" applyFill="1" applyProtection="1">
      <protection hidden="1"/>
    </xf>
    <xf numFmtId="0" fontId="3" fillId="2" borderId="0" xfId="6" applyFill="1" applyAlignment="1">
      <alignment vertical="center"/>
    </xf>
    <xf numFmtId="0" fontId="177" fillId="2" borderId="0" xfId="6" applyFont="1" applyFill="1"/>
    <xf numFmtId="0" fontId="29" fillId="6" borderId="0" xfId="0" applyFont="1" applyFill="1" applyAlignment="1">
      <alignment horizontal="center" vertical="center"/>
    </xf>
    <xf numFmtId="0" fontId="3" fillId="0" borderId="0" xfId="6"/>
    <xf numFmtId="0" fontId="178" fillId="2" borderId="0" xfId="6" applyFont="1" applyFill="1" applyAlignment="1">
      <alignment vertical="center"/>
    </xf>
    <xf numFmtId="0" fontId="179" fillId="2" borderId="0" xfId="6" applyFont="1" applyFill="1" applyAlignment="1">
      <alignment horizontal="center" vertical="center"/>
    </xf>
    <xf numFmtId="0" fontId="95" fillId="22" borderId="0" xfId="6" applyFont="1" applyFill="1" applyAlignment="1">
      <alignment horizontal="left" vertical="center"/>
    </xf>
    <xf numFmtId="0" fontId="168" fillId="2" borderId="0" xfId="6" applyFont="1" applyFill="1" applyAlignment="1">
      <alignment vertical="center"/>
    </xf>
    <xf numFmtId="0" fontId="172" fillId="2" borderId="0" xfId="6" applyFont="1" applyFill="1" applyAlignment="1">
      <alignment vertical="center"/>
    </xf>
    <xf numFmtId="0" fontId="180" fillId="2" borderId="0" xfId="6" applyFont="1" applyFill="1" applyAlignment="1">
      <alignment vertical="center"/>
    </xf>
    <xf numFmtId="0" fontId="95" fillId="22" borderId="0" xfId="6" applyFont="1" applyFill="1" applyAlignment="1">
      <alignment horizontal="right" vertical="center"/>
    </xf>
    <xf numFmtId="0" fontId="171" fillId="2" borderId="0" xfId="6" applyFont="1" applyFill="1" applyAlignment="1">
      <alignment horizontal="left" vertical="center"/>
    </xf>
    <xf numFmtId="0" fontId="181" fillId="2" borderId="0" xfId="6" applyFont="1" applyFill="1" applyAlignment="1">
      <alignment horizontal="left" vertical="center"/>
    </xf>
    <xf numFmtId="0" fontId="182" fillId="2" borderId="0" xfId="6" applyFont="1" applyFill="1" applyAlignment="1">
      <alignment horizontal="left" vertical="center"/>
    </xf>
    <xf numFmtId="0" fontId="183" fillId="2" borderId="0" xfId="6" applyFont="1" applyFill="1" applyAlignment="1">
      <alignment horizontal="left" vertical="center"/>
    </xf>
    <xf numFmtId="0" fontId="184" fillId="2" borderId="0" xfId="6" applyFont="1" applyFill="1" applyAlignment="1">
      <alignment horizontal="left" vertical="center"/>
    </xf>
    <xf numFmtId="0" fontId="185" fillId="2" borderId="0" xfId="6" applyFont="1" applyFill="1" applyAlignment="1">
      <alignment vertical="center"/>
    </xf>
    <xf numFmtId="0" fontId="186" fillId="2" borderId="0" xfId="6" applyFont="1" applyFill="1" applyAlignment="1">
      <alignment vertical="center"/>
    </xf>
    <xf numFmtId="0" fontId="187" fillId="2" borderId="0" xfId="6" applyFont="1" applyFill="1" applyAlignment="1">
      <alignment vertical="center"/>
    </xf>
    <xf numFmtId="0" fontId="168" fillId="2" borderId="0" xfId="6" applyFont="1" applyFill="1" applyAlignment="1">
      <alignment horizontal="left" vertical="center"/>
    </xf>
    <xf numFmtId="0" fontId="188" fillId="2" borderId="0" xfId="6" applyFont="1" applyFill="1" applyAlignment="1">
      <alignment horizontal="left" vertical="center"/>
    </xf>
    <xf numFmtId="0" fontId="105" fillId="2" borderId="0" xfId="6" applyFont="1" applyFill="1" applyAlignment="1" applyProtection="1">
      <alignment horizontal="left" vertical="center"/>
      <protection hidden="1"/>
    </xf>
    <xf numFmtId="0" fontId="104" fillId="19" borderId="0" xfId="3" applyFont="1" applyFill="1" applyAlignment="1" applyProtection="1">
      <alignment horizontal="left" vertical="center"/>
      <protection hidden="1"/>
    </xf>
    <xf numFmtId="0" fontId="105" fillId="19" borderId="0" xfId="6" applyFont="1" applyFill="1" applyAlignment="1" applyProtection="1">
      <alignment horizontal="left" vertical="center"/>
      <protection hidden="1"/>
    </xf>
    <xf numFmtId="0" fontId="189" fillId="19" borderId="0" xfId="9" applyFont="1" applyFill="1" applyAlignment="1">
      <alignment horizontal="left" vertical="center"/>
    </xf>
    <xf numFmtId="0" fontId="1" fillId="19" borderId="0" xfId="9" applyFill="1"/>
    <xf numFmtId="0" fontId="188" fillId="2" borderId="0" xfId="6" applyFont="1" applyFill="1" applyAlignment="1">
      <alignment vertical="center"/>
    </xf>
    <xf numFmtId="0" fontId="105" fillId="2" borderId="0" xfId="6" applyFont="1" applyFill="1" applyProtection="1">
      <protection hidden="1"/>
    </xf>
    <xf numFmtId="0" fontId="7" fillId="2" borderId="0" xfId="6" applyFont="1" applyFill="1" applyAlignment="1">
      <alignment vertical="center"/>
    </xf>
    <xf numFmtId="0" fontId="190" fillId="2" borderId="0" xfId="6" applyFont="1" applyFill="1" applyProtection="1">
      <protection hidden="1"/>
    </xf>
    <xf numFmtId="0" fontId="191" fillId="2" borderId="0" xfId="6" applyFont="1" applyFill="1" applyAlignment="1">
      <alignment vertical="center"/>
    </xf>
    <xf numFmtId="0" fontId="192" fillId="2" borderId="0" xfId="6" applyFont="1" applyFill="1" applyAlignment="1">
      <alignment horizontal="center" vertical="center" wrapText="1"/>
    </xf>
    <xf numFmtId="176" fontId="193" fillId="2" borderId="0" xfId="6" applyNumberFormat="1" applyFont="1" applyFill="1" applyAlignment="1">
      <alignment horizontal="center" vertical="center"/>
    </xf>
    <xf numFmtId="0" fontId="194" fillId="2" borderId="0" xfId="6" applyFont="1" applyFill="1" applyAlignment="1">
      <alignment horizontal="center" vertical="center"/>
    </xf>
    <xf numFmtId="177" fontId="195" fillId="2" borderId="0" xfId="6" applyNumberFormat="1" applyFont="1" applyFill="1" applyAlignment="1">
      <alignment horizontal="center" vertical="center"/>
    </xf>
    <xf numFmtId="0" fontId="185" fillId="2" borderId="0" xfId="6" applyFont="1" applyFill="1" applyAlignment="1">
      <alignment horizontal="right" vertical="center"/>
    </xf>
    <xf numFmtId="0" fontId="104" fillId="11" borderId="0" xfId="3" applyFont="1" applyFill="1" applyAlignment="1">
      <alignment vertical="center"/>
    </xf>
    <xf numFmtId="0" fontId="105" fillId="11" borderId="0" xfId="6" applyFont="1" applyFill="1" applyProtection="1">
      <protection hidden="1"/>
    </xf>
    <xf numFmtId="0" fontId="196" fillId="11" borderId="0" xfId="3" applyFont="1" applyFill="1" applyAlignment="1">
      <alignment vertical="center"/>
    </xf>
    <xf numFmtId="0" fontId="197" fillId="11" borderId="0" xfId="6" applyFont="1" applyFill="1" applyAlignment="1">
      <alignment vertical="center"/>
    </xf>
    <xf numFmtId="0" fontId="168" fillId="2" borderId="0" xfId="6" applyFont="1" applyFill="1" applyAlignment="1">
      <alignment horizontal="right" vertical="center"/>
    </xf>
    <xf numFmtId="0" fontId="198" fillId="11" borderId="0" xfId="6" applyFont="1" applyFill="1" applyProtection="1">
      <protection hidden="1"/>
    </xf>
    <xf numFmtId="0" fontId="199" fillId="2" borderId="0" xfId="6" applyFont="1" applyFill="1" applyAlignment="1">
      <alignment vertical="center"/>
    </xf>
    <xf numFmtId="0" fontId="200" fillId="2" borderId="0" xfId="6" applyFont="1" applyFill="1" applyAlignment="1">
      <alignment vertical="center"/>
    </xf>
    <xf numFmtId="0" fontId="206" fillId="19" borderId="0" xfId="3" applyFont="1" applyFill="1" applyAlignment="1">
      <alignment vertical="center"/>
    </xf>
    <xf numFmtId="0" fontId="105" fillId="19" borderId="0" xfId="6" applyFont="1" applyFill="1" applyProtection="1">
      <protection hidden="1"/>
    </xf>
    <xf numFmtId="0" fontId="207" fillId="4" borderId="80" xfId="0" applyFont="1" applyFill="1" applyBorder="1" applyAlignment="1">
      <alignment horizontal="left" vertical="center"/>
    </xf>
    <xf numFmtId="0" fontId="207" fillId="4" borderId="81" xfId="0" applyFont="1" applyFill="1" applyBorder="1" applyAlignment="1">
      <alignment horizontal="left" vertical="center"/>
    </xf>
    <xf numFmtId="0" fontId="208" fillId="4" borderId="81" xfId="0" applyFont="1" applyFill="1" applyBorder="1" applyAlignment="1">
      <alignment horizontal="left" vertical="center"/>
    </xf>
    <xf numFmtId="0" fontId="208" fillId="4" borderId="82" xfId="0" applyFont="1" applyFill="1" applyBorder="1" applyAlignment="1">
      <alignment horizontal="left" vertical="center"/>
    </xf>
    <xf numFmtId="0" fontId="105" fillId="4" borderId="83" xfId="6" applyFont="1" applyFill="1" applyBorder="1" applyProtection="1">
      <protection hidden="1"/>
    </xf>
    <xf numFmtId="0" fontId="110" fillId="75" borderId="84" xfId="0" applyFont="1" applyFill="1" applyBorder="1" applyAlignment="1">
      <alignment vertical="top"/>
    </xf>
    <xf numFmtId="0" fontId="0" fillId="75" borderId="83" xfId="0" applyFill="1" applyBorder="1" applyAlignment="1">
      <alignment vertical="top"/>
    </xf>
    <xf numFmtId="0" fontId="0" fillId="75" borderId="85" xfId="0" applyFill="1" applyBorder="1" applyAlignment="1">
      <alignment vertical="top"/>
    </xf>
    <xf numFmtId="0" fontId="0" fillId="75" borderId="84" xfId="0" applyFill="1" applyBorder="1" applyAlignment="1">
      <alignment vertical="top"/>
    </xf>
    <xf numFmtId="0" fontId="30" fillId="46" borderId="68" xfId="19" applyFont="1" applyFill="1" applyBorder="1" applyAlignment="1">
      <alignment horizontal="left" vertical="center"/>
    </xf>
    <xf numFmtId="0" fontId="30" fillId="46" borderId="0" xfId="19" applyFont="1" applyFill="1" applyAlignment="1">
      <alignment horizontal="left" vertical="center"/>
    </xf>
    <xf numFmtId="0" fontId="30" fillId="46" borderId="67" xfId="19" applyFont="1" applyFill="1" applyBorder="1" applyAlignment="1">
      <alignment horizontal="left" vertical="center"/>
    </xf>
    <xf numFmtId="0" fontId="209" fillId="2" borderId="0" xfId="6" applyFont="1" applyFill="1" applyAlignment="1">
      <alignment horizontal="left" vertical="center"/>
    </xf>
    <xf numFmtId="0" fontId="30" fillId="46" borderId="9" xfId="19" applyFont="1" applyFill="1" applyBorder="1" applyAlignment="1">
      <alignment horizontal="left" vertical="center"/>
    </xf>
    <xf numFmtId="0" fontId="30" fillId="46" borderId="8" xfId="19" applyFont="1" applyFill="1" applyBorder="1" applyAlignment="1">
      <alignment horizontal="left" vertical="center"/>
    </xf>
    <xf numFmtId="0" fontId="30" fillId="46" borderId="7" xfId="19" applyFont="1" applyFill="1" applyBorder="1" applyAlignment="1">
      <alignment horizontal="left" vertical="center"/>
    </xf>
    <xf numFmtId="0" fontId="190" fillId="2" borderId="0" xfId="6" applyFont="1" applyFill="1" applyAlignment="1">
      <alignment vertical="center"/>
    </xf>
    <xf numFmtId="0" fontId="210" fillId="2" borderId="0" xfId="6" applyFont="1" applyFill="1" applyAlignment="1">
      <alignment vertical="center"/>
    </xf>
    <xf numFmtId="0" fontId="30" fillId="46" borderId="86" xfId="19" applyFont="1" applyFill="1" applyBorder="1" applyAlignment="1">
      <alignment horizontal="left" vertical="center"/>
    </xf>
    <xf numFmtId="0" fontId="30" fillId="46" borderId="87" xfId="19" applyFont="1" applyFill="1" applyBorder="1" applyAlignment="1">
      <alignment horizontal="left" vertical="center"/>
    </xf>
    <xf numFmtId="0" fontId="30" fillId="46" borderId="88" xfId="19" applyFont="1" applyFill="1" applyBorder="1" applyAlignment="1">
      <alignment horizontal="left" vertical="center"/>
    </xf>
    <xf numFmtId="0" fontId="4" fillId="69" borderId="0" xfId="6" applyFont="1" applyFill="1" applyAlignment="1">
      <alignment horizontal="right" vertical="center"/>
    </xf>
    <xf numFmtId="0" fontId="211" fillId="2" borderId="0" xfId="6" applyFont="1" applyFill="1" applyAlignment="1">
      <alignment horizontal="left" vertical="center"/>
    </xf>
    <xf numFmtId="0" fontId="107" fillId="4" borderId="68" xfId="19" applyFont="1" applyFill="1" applyBorder="1" applyAlignment="1">
      <alignment horizontal="center" vertical="center" wrapText="1"/>
    </xf>
    <xf numFmtId="0" fontId="107" fillId="4" borderId="49" xfId="19" applyFont="1" applyFill="1" applyBorder="1" applyAlignment="1">
      <alignment vertical="center"/>
    </xf>
    <xf numFmtId="0" fontId="107" fillId="4" borderId="67" xfId="19" applyFont="1" applyFill="1" applyBorder="1" applyAlignment="1">
      <alignment vertical="center"/>
    </xf>
    <xf numFmtId="0" fontId="159" fillId="6" borderId="0" xfId="0" applyFont="1" applyFill="1" applyAlignment="1">
      <alignment horizontal="center" vertical="center"/>
    </xf>
    <xf numFmtId="0" fontId="212" fillId="2" borderId="0" xfId="6" applyFont="1" applyFill="1" applyAlignment="1">
      <alignment horizontal="left" vertical="center"/>
    </xf>
    <xf numFmtId="0" fontId="213" fillId="2" borderId="0" xfId="6" applyFont="1" applyFill="1" applyAlignment="1">
      <alignment horizontal="left" vertical="center"/>
    </xf>
    <xf numFmtId="0" fontId="107" fillId="4" borderId="9" xfId="19" applyFont="1" applyFill="1" applyBorder="1" applyAlignment="1">
      <alignment horizontal="center" vertical="center" wrapText="1"/>
    </xf>
    <xf numFmtId="0" fontId="107" fillId="4" borderId="89" xfId="19" applyFont="1" applyFill="1" applyBorder="1" applyAlignment="1">
      <alignment vertical="center"/>
    </xf>
    <xf numFmtId="0" fontId="107" fillId="4" borderId="7" xfId="19" applyFont="1" applyFill="1" applyBorder="1" applyAlignment="1">
      <alignment vertical="center"/>
    </xf>
    <xf numFmtId="0" fontId="101" fillId="11" borderId="0" xfId="6" applyFont="1" applyFill="1" applyAlignment="1">
      <alignment horizontal="left" vertical="center"/>
    </xf>
    <xf numFmtId="0" fontId="86" fillId="76" borderId="68" xfId="0" applyFont="1" applyFill="1" applyBorder="1" applyAlignment="1">
      <alignment vertical="center"/>
    </xf>
    <xf numFmtId="0" fontId="100" fillId="11" borderId="0" xfId="6" applyFont="1" applyFill="1" applyAlignment="1">
      <alignment horizontal="left" vertical="center"/>
    </xf>
    <xf numFmtId="0" fontId="214" fillId="11" borderId="0" xfId="6" applyFont="1" applyFill="1" applyAlignment="1">
      <alignment horizontal="left" vertical="center"/>
    </xf>
    <xf numFmtId="0" fontId="215" fillId="11" borderId="0" xfId="3" applyFont="1" applyFill="1" applyAlignment="1">
      <alignment horizontal="left" vertical="center"/>
    </xf>
    <xf numFmtId="0" fontId="216" fillId="11" borderId="0" xfId="6" applyFont="1" applyFill="1" applyAlignment="1">
      <alignment horizontal="left" vertical="center"/>
    </xf>
    <xf numFmtId="0" fontId="215" fillId="11" borderId="0" xfId="3" applyFont="1" applyFill="1" applyAlignment="1">
      <alignment vertical="center"/>
    </xf>
    <xf numFmtId="0" fontId="3" fillId="11" borderId="0" xfId="6" applyFill="1" applyProtection="1">
      <protection hidden="1"/>
    </xf>
    <xf numFmtId="0" fontId="145" fillId="11" borderId="0" xfId="6" applyFont="1" applyFill="1" applyAlignment="1">
      <alignment horizontal="left" vertical="center"/>
    </xf>
    <xf numFmtId="0" fontId="3" fillId="0" borderId="0" xfId="6" applyAlignment="1">
      <alignment vertical="center"/>
    </xf>
    <xf numFmtId="0" fontId="217" fillId="2" borderId="0" xfId="20" applyFont="1" applyFill="1" applyAlignment="1" applyProtection="1">
      <alignment vertical="center"/>
    </xf>
    <xf numFmtId="0" fontId="1" fillId="2" borderId="0" xfId="13" applyFill="1"/>
    <xf numFmtId="0" fontId="218" fillId="2" borderId="0" xfId="6" applyFont="1" applyFill="1" applyAlignment="1" applyProtection="1">
      <alignment horizontal="center" vertical="center"/>
      <protection hidden="1"/>
    </xf>
    <xf numFmtId="0" fontId="218" fillId="2" borderId="0" xfId="6" applyFont="1" applyFill="1" applyAlignment="1">
      <alignment vertical="center"/>
    </xf>
    <xf numFmtId="0" fontId="155" fillId="2" borderId="0" xfId="6" applyFont="1" applyFill="1" applyAlignment="1">
      <alignment vertical="center"/>
    </xf>
    <xf numFmtId="0" fontId="86" fillId="11" borderId="81" xfId="6" applyFont="1" applyFill="1" applyBorder="1" applyAlignment="1">
      <alignment horizontal="center" vertical="center"/>
    </xf>
    <xf numFmtId="0" fontId="17" fillId="11" borderId="81" xfId="21" applyFont="1" applyFill="1" applyBorder="1" applyAlignment="1">
      <alignment horizontal="center" vertical="center"/>
    </xf>
    <xf numFmtId="0" fontId="86" fillId="11" borderId="81" xfId="6" applyFont="1" applyFill="1" applyBorder="1"/>
    <xf numFmtId="0" fontId="17" fillId="11" borderId="81" xfId="6" applyFont="1" applyFill="1" applyBorder="1" applyAlignment="1">
      <alignment horizontal="center" vertical="center"/>
    </xf>
    <xf numFmtId="0" fontId="220" fillId="11" borderId="81" xfId="6" applyFont="1" applyFill="1" applyBorder="1" applyAlignment="1" applyProtection="1">
      <alignment horizontal="left" vertical="center"/>
      <protection locked="0"/>
    </xf>
    <xf numFmtId="0" fontId="220" fillId="11" borderId="90" xfId="6" applyFont="1" applyFill="1" applyBorder="1" applyAlignment="1" applyProtection="1">
      <alignment horizontal="left" vertical="center"/>
      <protection locked="0"/>
    </xf>
    <xf numFmtId="0" fontId="221" fillId="77" borderId="0" xfId="21" applyFont="1" applyFill="1" applyAlignment="1" applyProtection="1">
      <alignment horizontal="center" vertical="center" wrapText="1"/>
      <protection locked="0"/>
    </xf>
    <xf numFmtId="0" fontId="222" fillId="77" borderId="0" xfId="21" applyFont="1" applyFill="1" applyAlignment="1" applyProtection="1">
      <alignment horizontal="center" vertical="center"/>
      <protection locked="0"/>
    </xf>
    <xf numFmtId="0" fontId="222" fillId="77" borderId="0" xfId="21" applyFont="1" applyFill="1" applyAlignment="1" applyProtection="1">
      <alignment horizontal="center" vertical="center"/>
      <protection locked="0"/>
    </xf>
    <xf numFmtId="0" fontId="110" fillId="4" borderId="0" xfId="0" applyFont="1" applyFill="1" applyAlignment="1">
      <alignment horizontal="center" vertical="center"/>
    </xf>
    <xf numFmtId="0" fontId="223" fillId="78" borderId="0" xfId="21" applyFont="1" applyFill="1" applyAlignment="1" applyProtection="1">
      <alignment horizontal="center" vertical="center"/>
      <protection locked="0"/>
    </xf>
    <xf numFmtId="0" fontId="110" fillId="4" borderId="0" xfId="10" applyFont="1" applyFill="1" applyAlignment="1">
      <alignment vertical="center"/>
    </xf>
    <xf numFmtId="0" fontId="110" fillId="4" borderId="0" xfId="0" applyFont="1" applyFill="1" applyAlignment="1">
      <alignment vertical="center"/>
    </xf>
    <xf numFmtId="0" fontId="220" fillId="4" borderId="0" xfId="6" applyFont="1" applyFill="1" applyAlignment="1" applyProtection="1">
      <alignment horizontal="left" vertical="center"/>
      <protection locked="0"/>
    </xf>
    <xf numFmtId="0" fontId="220" fillId="4" borderId="22" xfId="6" applyFont="1" applyFill="1" applyBorder="1" applyAlignment="1" applyProtection="1">
      <alignment horizontal="left" vertical="center"/>
      <protection locked="0"/>
    </xf>
    <xf numFmtId="1" fontId="224" fillId="12" borderId="0" xfId="11" applyNumberFormat="1" applyFont="1" applyFill="1" applyAlignment="1">
      <alignment horizontal="center" vertical="center"/>
    </xf>
    <xf numFmtId="0" fontId="223" fillId="79" borderId="0" xfId="6" applyFont="1" applyFill="1" applyAlignment="1">
      <alignment horizontal="center" vertical="center"/>
    </xf>
    <xf numFmtId="0" fontId="223" fillId="78" borderId="0" xfId="21" applyFont="1" applyFill="1" applyAlignment="1" applyProtection="1">
      <alignment horizontal="center" vertical="center"/>
      <protection locked="0"/>
    </xf>
    <xf numFmtId="0" fontId="83" fillId="4" borderId="0" xfId="0" applyFont="1" applyFill="1" applyAlignment="1">
      <alignment horizontal="center" vertical="center"/>
    </xf>
    <xf numFmtId="0" fontId="86" fillId="4" borderId="0" xfId="21" applyFont="1" applyFill="1" applyAlignment="1" applyProtection="1">
      <alignment horizontal="left" vertical="center"/>
      <protection locked="0"/>
    </xf>
    <xf numFmtId="0" fontId="86" fillId="4" borderId="0" xfId="21" applyFont="1" applyFill="1" applyAlignment="1" applyProtection="1">
      <alignment horizontal="center" vertical="center"/>
      <protection locked="0"/>
    </xf>
    <xf numFmtId="0" fontId="86" fillId="4" borderId="0" xfId="13" applyFont="1" applyFill="1" applyAlignment="1">
      <alignment horizontal="center" vertical="center"/>
    </xf>
    <xf numFmtId="164" fontId="141" fillId="78" borderId="0" xfId="21" applyNumberFormat="1" applyFont="1" applyFill="1" applyAlignment="1" applyProtection="1">
      <alignment horizontal="center" vertical="center"/>
      <protection locked="0"/>
    </xf>
    <xf numFmtId="0" fontId="110" fillId="4" borderId="22" xfId="0" applyFont="1" applyFill="1" applyBorder="1" applyAlignment="1">
      <alignment vertical="center"/>
    </xf>
    <xf numFmtId="178" fontId="223" fillId="78" borderId="0" xfId="6" applyNumberFormat="1" applyFont="1" applyFill="1" applyAlignment="1">
      <alignment horizontal="center" vertical="center"/>
    </xf>
    <xf numFmtId="0" fontId="17" fillId="4" borderId="0" xfId="0" applyFont="1" applyFill="1" applyAlignment="1">
      <alignment vertical="center"/>
    </xf>
    <xf numFmtId="0" fontId="222" fillId="4" borderId="0" xfId="0" applyFont="1" applyFill="1" applyAlignment="1">
      <alignment vertical="center"/>
    </xf>
    <xf numFmtId="179" fontId="107" fillId="80" borderId="0" xfId="6" applyNumberFormat="1" applyFont="1" applyFill="1" applyAlignment="1">
      <alignment horizontal="center" vertical="center"/>
    </xf>
    <xf numFmtId="0" fontId="86" fillId="80" borderId="0" xfId="6" applyFont="1" applyFill="1" applyAlignment="1">
      <alignment vertical="center"/>
    </xf>
    <xf numFmtId="179" fontId="141" fillId="78" borderId="0" xfId="21" applyNumberFormat="1" applyFont="1" applyFill="1" applyAlignment="1" applyProtection="1">
      <alignment horizontal="center" vertical="center"/>
      <protection locked="0"/>
    </xf>
    <xf numFmtId="1" fontId="223" fillId="4" borderId="0" xfId="11" applyNumberFormat="1" applyFont="1" applyFill="1" applyAlignment="1">
      <alignment vertical="center"/>
    </xf>
    <xf numFmtId="0" fontId="110" fillId="0" borderId="0" xfId="0" applyFont="1"/>
    <xf numFmtId="0" fontId="111" fillId="4" borderId="0" xfId="6" applyFont="1" applyFill="1" applyAlignment="1">
      <alignment horizontal="center" vertical="center"/>
    </xf>
    <xf numFmtId="0" fontId="225" fillId="4" borderId="0" xfId="0" applyFont="1" applyFill="1" applyAlignment="1">
      <alignment vertical="center" wrapText="1"/>
    </xf>
    <xf numFmtId="0" fontId="225" fillId="4" borderId="22" xfId="0" applyFont="1" applyFill="1" applyBorder="1" applyAlignment="1">
      <alignment vertical="center" wrapText="1"/>
    </xf>
    <xf numFmtId="1" fontId="224" fillId="11" borderId="78" xfId="11" applyNumberFormat="1" applyFont="1" applyFill="1" applyBorder="1" applyAlignment="1">
      <alignment vertical="center"/>
    </xf>
    <xf numFmtId="178" fontId="223" fillId="81" borderId="78" xfId="6" applyNumberFormat="1" applyFont="1" applyFill="1" applyBorder="1" applyAlignment="1">
      <alignment vertical="center"/>
    </xf>
    <xf numFmtId="0" fontId="222" fillId="11" borderId="78" xfId="0" applyFont="1" applyFill="1" applyBorder="1" applyAlignment="1">
      <alignment vertical="center"/>
    </xf>
    <xf numFmtId="179" fontId="17" fillId="82" borderId="78" xfId="6" applyNumberFormat="1" applyFont="1" applyFill="1" applyBorder="1" applyAlignment="1">
      <alignment vertical="center"/>
    </xf>
    <xf numFmtId="0" fontId="73" fillId="11" borderId="78" xfId="0" applyFont="1" applyFill="1" applyBorder="1" applyAlignment="1">
      <alignment vertical="center"/>
    </xf>
    <xf numFmtId="0" fontId="86" fillId="82" borderId="78" xfId="6" applyFont="1" applyFill="1" applyBorder="1" applyAlignment="1">
      <alignment vertical="center"/>
    </xf>
    <xf numFmtId="0" fontId="110" fillId="11" borderId="78" xfId="0" applyFont="1" applyFill="1" applyBorder="1" applyAlignment="1">
      <alignment vertical="center"/>
    </xf>
    <xf numFmtId="0" fontId="110" fillId="11" borderId="78" xfId="0" applyFont="1" applyFill="1" applyBorder="1" applyAlignment="1">
      <alignment horizontal="center" vertical="center"/>
    </xf>
    <xf numFmtId="0" fontId="111" fillId="11" borderId="78" xfId="6" applyFont="1" applyFill="1" applyBorder="1" applyAlignment="1">
      <alignment horizontal="center" vertical="center"/>
    </xf>
    <xf numFmtId="0" fontId="225" fillId="11" borderId="78" xfId="0" applyFont="1" applyFill="1" applyBorder="1" applyAlignment="1">
      <alignment vertical="center" wrapText="1"/>
    </xf>
    <xf numFmtId="0" fontId="225" fillId="11" borderId="30" xfId="0" applyFont="1" applyFill="1" applyBorder="1" applyAlignment="1">
      <alignment vertical="center" wrapText="1"/>
    </xf>
    <xf numFmtId="0" fontId="226" fillId="2" borderId="0" xfId="6" applyFont="1" applyFill="1" applyAlignment="1">
      <alignment vertical="center"/>
    </xf>
    <xf numFmtId="0" fontId="227" fillId="19" borderId="0" xfId="7" applyFont="1" applyFill="1" applyAlignment="1">
      <alignment vertical="center"/>
    </xf>
    <xf numFmtId="0" fontId="3" fillId="19" borderId="0" xfId="6" applyFill="1" applyAlignment="1">
      <alignment vertical="center"/>
    </xf>
    <xf numFmtId="0" fontId="70" fillId="19" borderId="0" xfId="7" applyFont="1" applyFill="1" applyAlignment="1">
      <alignment vertical="center"/>
    </xf>
    <xf numFmtId="0" fontId="165" fillId="19" borderId="0" xfId="3" applyFont="1" applyFill="1" applyAlignment="1">
      <alignment vertical="center"/>
    </xf>
    <xf numFmtId="0" fontId="227" fillId="19" borderId="0" xfId="0" applyFont="1" applyFill="1" applyAlignment="1">
      <alignment vertical="center"/>
    </xf>
    <xf numFmtId="0" fontId="228" fillId="2" borderId="0" xfId="0" applyFont="1" applyFill="1" applyAlignment="1">
      <alignment vertical="center"/>
    </xf>
    <xf numFmtId="0" fontId="229" fillId="2" borderId="0" xfId="7" applyFont="1" applyFill="1" applyAlignment="1">
      <alignment horizontal="center" vertical="center"/>
    </xf>
    <xf numFmtId="0" fontId="229" fillId="2" borderId="0" xfId="0" applyFont="1" applyFill="1"/>
    <xf numFmtId="0" fontId="230" fillId="2" borderId="0" xfId="6" applyFont="1" applyFill="1" applyAlignment="1" applyProtection="1">
      <alignment horizontal="center" vertical="center"/>
      <protection hidden="1"/>
    </xf>
    <xf numFmtId="0" fontId="231" fillId="2" borderId="0" xfId="6" applyFont="1" applyFill="1" applyAlignment="1" applyProtection="1">
      <alignment horizontal="center" vertical="center"/>
      <protection hidden="1"/>
    </xf>
    <xf numFmtId="0" fontId="154" fillId="11" borderId="0" xfId="3" applyFont="1" applyFill="1" applyAlignment="1">
      <alignment horizontal="left" vertical="center"/>
    </xf>
    <xf numFmtId="0" fontId="232" fillId="11" borderId="0" xfId="7" applyFont="1" applyFill="1" applyAlignment="1">
      <alignment horizontal="center" vertical="center"/>
    </xf>
    <xf numFmtId="0" fontId="233" fillId="11" borderId="0" xfId="0" applyFont="1" applyFill="1"/>
    <xf numFmtId="0" fontId="230" fillId="11" borderId="0" xfId="6" applyFont="1" applyFill="1" applyAlignment="1" applyProtection="1">
      <alignment horizontal="center" vertical="center"/>
      <protection hidden="1"/>
    </xf>
    <xf numFmtId="0" fontId="234" fillId="11" borderId="0" xfId="7" applyFont="1" applyFill="1" applyAlignment="1">
      <alignment horizontal="left" vertical="center"/>
    </xf>
    <xf numFmtId="0" fontId="228" fillId="2" borderId="0" xfId="7" applyFont="1" applyFill="1" applyAlignment="1">
      <alignment horizontal="left" vertical="center"/>
    </xf>
    <xf numFmtId="0" fontId="229" fillId="2" borderId="0" xfId="7" applyFont="1" applyFill="1"/>
    <xf numFmtId="0" fontId="235" fillId="2" borderId="0" xfId="0" applyFont="1" applyFill="1" applyAlignment="1">
      <alignment horizontal="left" vertical="center"/>
    </xf>
    <xf numFmtId="0" fontId="228" fillId="2" borderId="0" xfId="18" applyFont="1" applyFill="1" applyAlignment="1">
      <alignment horizontal="center" vertical="center"/>
    </xf>
    <xf numFmtId="0" fontId="228" fillId="2" borderId="0" xfId="6" applyFont="1" applyFill="1" applyAlignment="1">
      <alignment horizontal="left" vertical="center"/>
    </xf>
    <xf numFmtId="0" fontId="235" fillId="2" borderId="0" xfId="0" applyFont="1" applyFill="1" applyAlignment="1">
      <alignment horizontal="center" vertical="center"/>
    </xf>
    <xf numFmtId="0" fontId="229" fillId="2" borderId="0" xfId="7" applyFont="1" applyFill="1" applyAlignment="1">
      <alignment horizontal="left" vertical="center"/>
    </xf>
    <xf numFmtId="0" fontId="229" fillId="2" borderId="0" xfId="0" applyFont="1" applyFill="1" applyAlignment="1">
      <alignment horizontal="center" vertical="center"/>
    </xf>
    <xf numFmtId="0" fontId="233" fillId="25" borderId="0" xfId="0" applyFont="1" applyFill="1" applyAlignment="1">
      <alignment horizontal="center" vertical="center"/>
    </xf>
    <xf numFmtId="0" fontId="236" fillId="2" borderId="0" xfId="4" applyFont="1" applyFill="1" applyAlignment="1">
      <alignment vertical="center"/>
    </xf>
    <xf numFmtId="0" fontId="3" fillId="2" borderId="0" xfId="22" applyFill="1" applyAlignment="1">
      <alignment vertical="center"/>
    </xf>
    <xf numFmtId="0" fontId="177" fillId="2" borderId="0" xfId="22" applyFont="1" applyFill="1"/>
    <xf numFmtId="0" fontId="237" fillId="2" borderId="0" xfId="6" applyFont="1" applyFill="1" applyAlignment="1">
      <alignment vertical="center"/>
    </xf>
    <xf numFmtId="0" fontId="238" fillId="2" borderId="0" xfId="23" applyFont="1" applyFill="1" applyAlignment="1">
      <alignment horizontal="left" vertical="center"/>
    </xf>
    <xf numFmtId="0" fontId="237" fillId="2" borderId="0" xfId="6" applyFont="1" applyFill="1" applyAlignment="1">
      <alignment horizontal="center" vertical="center"/>
    </xf>
    <xf numFmtId="0" fontId="177" fillId="2" borderId="0" xfId="6" applyFont="1" applyFill="1" applyAlignment="1">
      <alignment vertical="center"/>
    </xf>
    <xf numFmtId="170" fontId="239" fillId="2" borderId="91" xfId="14" applyNumberFormat="1" applyFont="1" applyFill="1" applyBorder="1" applyAlignment="1">
      <alignment horizontal="center" vertical="center"/>
    </xf>
    <xf numFmtId="180" fontId="240" fillId="83" borderId="92" xfId="24" applyNumberFormat="1" applyFont="1" applyFill="1" applyBorder="1" applyAlignment="1" applyProtection="1">
      <alignment horizontal="center" vertical="center"/>
      <protection locked="0"/>
    </xf>
    <xf numFmtId="0" fontId="210" fillId="2" borderId="0" xfId="6" applyFont="1" applyFill="1" applyAlignment="1">
      <alignment horizontal="right" vertical="center"/>
    </xf>
    <xf numFmtId="0" fontId="190" fillId="2" borderId="0" xfId="6" applyFont="1" applyFill="1" applyAlignment="1">
      <alignment horizontal="center" vertical="center"/>
    </xf>
    <xf numFmtId="0" fontId="241" fillId="2" borderId="0" xfId="24" applyFont="1" applyFill="1" applyAlignment="1">
      <alignment horizontal="left" vertical="center"/>
    </xf>
    <xf numFmtId="0" fontId="242" fillId="2" borderId="0" xfId="24" applyFont="1" applyFill="1" applyAlignment="1">
      <alignment horizontal="left" vertical="center"/>
    </xf>
    <xf numFmtId="0" fontId="243" fillId="2" borderId="0" xfId="24" applyFont="1" applyFill="1" applyAlignment="1">
      <alignment horizontal="left" vertical="center"/>
    </xf>
    <xf numFmtId="0" fontId="244" fillId="2" borderId="0" xfId="24" applyFont="1" applyFill="1" applyAlignment="1">
      <alignment horizontal="left" vertical="center"/>
    </xf>
    <xf numFmtId="0" fontId="245" fillId="2" borderId="0" xfId="24" applyFont="1" applyFill="1" applyAlignment="1">
      <alignment horizontal="left" vertical="center"/>
    </xf>
    <xf numFmtId="0" fontId="246" fillId="2" borderId="0" xfId="24" applyFont="1" applyFill="1" applyAlignment="1">
      <alignment horizontal="left" vertical="center"/>
    </xf>
    <xf numFmtId="0" fontId="247" fillId="2" borderId="0" xfId="24" applyFont="1" applyFill="1" applyAlignment="1">
      <alignment horizontal="left" vertical="center"/>
    </xf>
    <xf numFmtId="0" fontId="248" fillId="2" borderId="0" xfId="24" applyFont="1" applyFill="1" applyAlignment="1">
      <alignment horizontal="left" vertical="center"/>
    </xf>
    <xf numFmtId="0" fontId="249" fillId="2" borderId="0" xfId="24" applyFont="1" applyFill="1" applyAlignment="1">
      <alignment horizontal="left" vertical="center"/>
    </xf>
    <xf numFmtId="0" fontId="250" fillId="4" borderId="0" xfId="0" applyFont="1" applyFill="1"/>
    <xf numFmtId="0" fontId="252" fillId="4" borderId="0" xfId="3" applyFont="1" applyFill="1" applyAlignment="1">
      <alignment vertical="center"/>
    </xf>
    <xf numFmtId="0" fontId="251" fillId="4" borderId="0" xfId="0" applyFont="1" applyFill="1" applyAlignment="1">
      <alignment vertical="center"/>
    </xf>
    <xf numFmtId="0" fontId="110" fillId="4" borderId="0" xfId="0" applyFont="1" applyFill="1"/>
    <xf numFmtId="0" fontId="253" fillId="4" borderId="0" xfId="0" applyFont="1" applyFill="1" applyAlignment="1">
      <alignment vertical="center"/>
    </xf>
    <xf numFmtId="0" fontId="254" fillId="2" borderId="0" xfId="6" applyFont="1" applyFill="1" applyAlignment="1" applyProtection="1">
      <alignment horizontal="center" vertical="center"/>
      <protection hidden="1"/>
    </xf>
    <xf numFmtId="0" fontId="11" fillId="4" borderId="0" xfId="3" applyFont="1" applyFill="1"/>
    <xf numFmtId="0" fontId="11" fillId="4" borderId="0" xfId="3" applyFont="1" applyFill="1" applyAlignment="1">
      <alignment vertical="center"/>
    </xf>
    <xf numFmtId="0" fontId="255" fillId="4" borderId="0" xfId="0" applyFont="1" applyFill="1" applyAlignment="1">
      <alignment vertical="center"/>
    </xf>
    <xf numFmtId="0" fontId="256" fillId="4" borderId="0" xfId="0" applyFont="1" applyFill="1"/>
    <xf numFmtId="0" fontId="256" fillId="4" borderId="0" xfId="0" applyFont="1" applyFill="1" applyAlignment="1">
      <alignment vertical="center"/>
    </xf>
    <xf numFmtId="0" fontId="257" fillId="4" borderId="0" xfId="3" applyFont="1" applyFill="1" applyAlignment="1">
      <alignment vertical="center"/>
    </xf>
    <xf numFmtId="0" fontId="257" fillId="4" borderId="0" xfId="3" applyFont="1" applyFill="1"/>
    <xf numFmtId="0" fontId="258" fillId="4" borderId="0" xfId="0" applyFont="1" applyFill="1"/>
    <xf numFmtId="0" fontId="3" fillId="2" borderId="0" xfId="22" applyFill="1" applyProtection="1">
      <protection hidden="1"/>
    </xf>
    <xf numFmtId="0" fontId="108" fillId="4" borderId="48" xfId="13" applyFont="1" applyFill="1" applyBorder="1" applyAlignment="1">
      <alignment horizontal="center"/>
    </xf>
    <xf numFmtId="0" fontId="108" fillId="4" borderId="47" xfId="13" applyFont="1" applyFill="1" applyBorder="1" applyAlignment="1">
      <alignment horizontal="center"/>
    </xf>
    <xf numFmtId="0" fontId="61" fillId="4" borderId="48" xfId="22" applyFont="1" applyFill="1" applyBorder="1" applyAlignment="1">
      <alignment vertical="center"/>
    </xf>
    <xf numFmtId="0" fontId="61" fillId="4" borderId="47" xfId="22" applyFont="1" applyFill="1" applyBorder="1" applyAlignment="1">
      <alignment vertical="center"/>
    </xf>
    <xf numFmtId="0" fontId="61" fillId="4" borderId="46" xfId="22" applyFont="1" applyFill="1" applyBorder="1" applyAlignment="1">
      <alignment vertical="center"/>
    </xf>
    <xf numFmtId="0" fontId="3" fillId="0" borderId="0" xfId="22"/>
    <xf numFmtId="0" fontId="68" fillId="4" borderId="41" xfId="13" applyFont="1" applyFill="1" applyBorder="1" applyAlignment="1">
      <alignment vertical="center"/>
    </xf>
    <xf numFmtId="0" fontId="108" fillId="4" borderId="0" xfId="13" applyFont="1" applyFill="1" applyAlignment="1">
      <alignment horizontal="center"/>
    </xf>
    <xf numFmtId="0" fontId="61" fillId="4" borderId="41" xfId="22" applyFont="1" applyFill="1" applyBorder="1" applyAlignment="1">
      <alignment vertical="center"/>
    </xf>
    <xf numFmtId="0" fontId="61" fillId="4" borderId="0" xfId="22" applyFont="1" applyFill="1" applyAlignment="1">
      <alignment vertical="center"/>
    </xf>
    <xf numFmtId="0" fontId="61" fillId="4" borderId="40" xfId="22" applyFont="1" applyFill="1" applyBorder="1" applyAlignment="1">
      <alignment vertical="center"/>
    </xf>
    <xf numFmtId="0" fontId="68" fillId="4" borderId="0" xfId="13" applyFont="1" applyFill="1" applyAlignment="1">
      <alignment vertical="center" wrapText="1"/>
    </xf>
    <xf numFmtId="0" fontId="68" fillId="4" borderId="40" xfId="13" applyFont="1" applyFill="1" applyBorder="1" applyAlignment="1">
      <alignment vertical="center" wrapText="1"/>
    </xf>
    <xf numFmtId="0" fontId="3" fillId="4" borderId="41" xfId="22" applyFill="1" applyBorder="1"/>
    <xf numFmtId="0" fontId="3" fillId="4" borderId="0" xfId="22" applyFill="1"/>
    <xf numFmtId="0" fontId="3" fillId="4" borderId="40" xfId="22" applyFill="1" applyBorder="1"/>
    <xf numFmtId="0" fontId="68" fillId="4" borderId="0" xfId="13" applyFont="1" applyFill="1" applyAlignment="1">
      <alignment vertical="center"/>
    </xf>
    <xf numFmtId="0" fontId="1" fillId="4" borderId="0" xfId="13" applyFill="1"/>
    <xf numFmtId="0" fontId="68" fillId="4" borderId="41" xfId="13" applyFont="1" applyFill="1" applyBorder="1" applyAlignment="1">
      <alignment horizontal="left" vertical="center" wrapText="1"/>
    </xf>
    <xf numFmtId="0" fontId="68" fillId="4" borderId="0" xfId="13" applyFont="1" applyFill="1" applyAlignment="1">
      <alignment horizontal="left" vertical="center" wrapText="1"/>
    </xf>
    <xf numFmtId="0" fontId="68" fillId="4" borderId="40" xfId="13" applyFont="1" applyFill="1" applyBorder="1" applyAlignment="1">
      <alignment horizontal="left" vertical="center" wrapText="1"/>
    </xf>
    <xf numFmtId="0" fontId="68" fillId="4" borderId="39" xfId="13" applyFont="1" applyFill="1" applyBorder="1" applyAlignment="1">
      <alignment horizontal="left" vertical="center" wrapText="1"/>
    </xf>
    <xf numFmtId="0" fontId="68" fillId="4" borderId="38" xfId="13" applyFont="1" applyFill="1" applyBorder="1" applyAlignment="1">
      <alignment horizontal="left" vertical="center" wrapText="1"/>
    </xf>
    <xf numFmtId="0" fontId="68" fillId="4" borderId="37" xfId="13" applyFont="1" applyFill="1" applyBorder="1" applyAlignment="1">
      <alignment horizontal="left" vertical="center" wrapText="1"/>
    </xf>
    <xf numFmtId="0" fontId="3" fillId="19" borderId="0" xfId="6" applyFill="1" applyAlignment="1" applyProtection="1">
      <alignment horizontal="left"/>
      <protection hidden="1"/>
    </xf>
    <xf numFmtId="0" fontId="229" fillId="2" borderId="0" xfId="6" applyFont="1" applyFill="1" applyAlignment="1" applyProtection="1">
      <alignment horizontal="left" vertical="center"/>
      <protection hidden="1"/>
    </xf>
    <xf numFmtId="0" fontId="260" fillId="2" borderId="0" xfId="6" applyFont="1" applyFill="1" applyProtection="1">
      <protection hidden="1"/>
    </xf>
    <xf numFmtId="0" fontId="237" fillId="2" borderId="0" xfId="13" applyFont="1" applyFill="1" applyAlignment="1">
      <alignment vertical="center"/>
    </xf>
    <xf numFmtId="0" fontId="79" fillId="2" borderId="0" xfId="13" applyFont="1" applyFill="1" applyAlignment="1">
      <alignment vertical="center"/>
    </xf>
    <xf numFmtId="0" fontId="228" fillId="2" borderId="0" xfId="6" applyFont="1" applyFill="1" applyAlignment="1" applyProtection="1">
      <alignment vertical="center"/>
      <protection hidden="1"/>
    </xf>
    <xf numFmtId="0" fontId="71" fillId="2" borderId="0" xfId="13" applyFont="1" applyFill="1"/>
    <xf numFmtId="0" fontId="229" fillId="2" borderId="0" xfId="24" applyFont="1" applyFill="1" applyAlignment="1">
      <alignment horizontal="left" vertical="center"/>
    </xf>
    <xf numFmtId="0" fontId="229" fillId="2" borderId="0" xfId="25" applyFont="1" applyFill="1" applyAlignment="1">
      <alignment horizontal="left" vertical="center"/>
    </xf>
    <xf numFmtId="0" fontId="154" fillId="19" borderId="0" xfId="3" applyFont="1" applyFill="1" applyBorder="1" applyAlignment="1">
      <alignment vertical="center"/>
    </xf>
    <xf numFmtId="0" fontId="261" fillId="2" borderId="0" xfId="24" applyFont="1" applyFill="1" applyAlignment="1">
      <alignment horizontal="left" vertical="center"/>
    </xf>
    <xf numFmtId="0" fontId="262" fillId="11" borderId="0" xfId="0" applyFont="1" applyFill="1" applyAlignment="1">
      <alignment horizontal="center" vertical="center"/>
    </xf>
    <xf numFmtId="0" fontId="237" fillId="2" borderId="0" xfId="0" applyFont="1" applyFill="1" applyAlignment="1">
      <alignment horizontal="center" vertical="center"/>
    </xf>
    <xf numFmtId="0" fontId="263" fillId="11" borderId="0" xfId="25" applyFont="1" applyFill="1" applyAlignment="1">
      <alignment horizontal="center" vertical="center"/>
    </xf>
    <xf numFmtId="0" fontId="264" fillId="11" borderId="0" xfId="24" applyFont="1" applyFill="1" applyAlignment="1">
      <alignment horizontal="center" vertical="center"/>
    </xf>
    <xf numFmtId="0" fontId="266" fillId="2" borderId="0" xfId="6" applyFont="1" applyFill="1" applyAlignment="1">
      <alignment horizontal="center" vertical="center"/>
    </xf>
    <xf numFmtId="0" fontId="233" fillId="2" borderId="0" xfId="13" applyFont="1" applyFill="1"/>
    <xf numFmtId="0" fontId="266" fillId="2" borderId="0" xfId="6" applyFont="1" applyFill="1" applyAlignment="1">
      <alignment vertical="center"/>
    </xf>
    <xf numFmtId="0" fontId="181" fillId="2" borderId="0" xfId="4" applyFont="1" applyFill="1" applyAlignment="1">
      <alignment vertical="center"/>
    </xf>
    <xf numFmtId="0" fontId="267" fillId="11" borderId="0" xfId="3" applyFont="1" applyFill="1" applyAlignment="1">
      <alignment vertical="center"/>
    </xf>
    <xf numFmtId="0" fontId="3" fillId="11" borderId="0" xfId="22" applyFill="1" applyAlignment="1">
      <alignment vertical="center"/>
    </xf>
    <xf numFmtId="0" fontId="3" fillId="11" borderId="0" xfId="6" applyFill="1" applyAlignment="1">
      <alignment vertical="center"/>
    </xf>
    <xf numFmtId="0" fontId="3" fillId="0" borderId="0" xfId="22" applyAlignment="1">
      <alignment vertical="center"/>
    </xf>
    <xf numFmtId="0" fontId="268" fillId="2" borderId="0" xfId="22" applyFont="1" applyFill="1" applyAlignment="1">
      <alignment horizontal="center" vertical="center"/>
    </xf>
    <xf numFmtId="0" fontId="268" fillId="2" borderId="0" xfId="22" quotePrefix="1" applyFont="1" applyFill="1" applyAlignment="1">
      <alignment horizontal="center" vertical="center"/>
    </xf>
    <xf numFmtId="0" fontId="269" fillId="2" borderId="0" xfId="0" applyFont="1" applyFill="1" applyAlignment="1">
      <alignment horizontal="right" vertical="center"/>
    </xf>
    <xf numFmtId="0" fontId="270" fillId="2" borderId="0" xfId="0" applyFont="1" applyFill="1" applyAlignment="1">
      <alignment vertical="center"/>
    </xf>
    <xf numFmtId="0" fontId="63" fillId="2" borderId="0" xfId="0" applyFont="1" applyFill="1" applyAlignment="1">
      <alignment horizontal="center" vertical="center"/>
    </xf>
    <xf numFmtId="0" fontId="229" fillId="2" borderId="0" xfId="22" applyFont="1" applyFill="1" applyAlignment="1" applyProtection="1">
      <alignment vertical="center"/>
      <protection hidden="1"/>
    </xf>
    <xf numFmtId="0" fontId="271" fillId="2" borderId="0" xfId="0" applyFont="1" applyFill="1" applyAlignment="1">
      <alignment horizontal="left" vertical="top"/>
    </xf>
    <xf numFmtId="0" fontId="272" fillId="46" borderId="0" xfId="6" applyFont="1" applyFill="1" applyAlignment="1">
      <alignment horizontal="center" vertical="center"/>
    </xf>
    <xf numFmtId="0" fontId="273" fillId="46" borderId="0" xfId="6" applyFont="1" applyFill="1" applyAlignment="1">
      <alignment horizontal="center" vertical="center"/>
    </xf>
    <xf numFmtId="0" fontId="274" fillId="46" borderId="0" xfId="6" applyFont="1" applyFill="1" applyAlignment="1">
      <alignment horizontal="center" vertical="center"/>
    </xf>
    <xf numFmtId="0" fontId="275" fillId="46" borderId="0" xfId="6" applyFont="1" applyFill="1" applyAlignment="1">
      <alignment horizontal="center" vertical="center"/>
    </xf>
    <xf numFmtId="0" fontId="276" fillId="46" borderId="0" xfId="6" applyFont="1" applyFill="1" applyAlignment="1">
      <alignment horizontal="center" vertical="center"/>
    </xf>
    <xf numFmtId="0" fontId="277" fillId="46" borderId="0" xfId="6" applyFont="1" applyFill="1" applyAlignment="1">
      <alignment horizontal="center" vertical="center"/>
    </xf>
    <xf numFmtId="0" fontId="278" fillId="46" borderId="0" xfId="6" applyFont="1" applyFill="1" applyAlignment="1">
      <alignment horizontal="center" vertical="center"/>
    </xf>
    <xf numFmtId="0" fontId="279" fillId="46" borderId="0" xfId="6" applyFont="1" applyFill="1" applyAlignment="1">
      <alignment horizontal="center" vertical="center"/>
    </xf>
    <xf numFmtId="0" fontId="280" fillId="46" borderId="0" xfId="6" applyFont="1" applyFill="1" applyAlignment="1">
      <alignment horizontal="center" vertical="center"/>
    </xf>
    <xf numFmtId="0" fontId="281" fillId="46" borderId="0" xfId="6" applyFont="1" applyFill="1" applyAlignment="1">
      <alignment horizontal="center" vertical="center"/>
    </xf>
    <xf numFmtId="0" fontId="282" fillId="46" borderId="0" xfId="6" applyFont="1" applyFill="1" applyAlignment="1">
      <alignment horizontal="center" vertical="center"/>
    </xf>
    <xf numFmtId="0" fontId="283" fillId="46" borderId="0" xfId="6" applyFont="1" applyFill="1" applyAlignment="1">
      <alignment horizontal="center" vertical="center"/>
    </xf>
    <xf numFmtId="0" fontId="284" fillId="46" borderId="0" xfId="6" applyFont="1" applyFill="1" applyAlignment="1">
      <alignment horizontal="center" vertical="center"/>
    </xf>
    <xf numFmtId="0" fontId="285" fillId="46" borderId="0" xfId="6" applyFont="1" applyFill="1" applyAlignment="1">
      <alignment horizontal="center" vertical="center"/>
    </xf>
    <xf numFmtId="0" fontId="286" fillId="46" borderId="0" xfId="6" applyFont="1" applyFill="1" applyAlignment="1">
      <alignment horizontal="center" vertical="center"/>
    </xf>
    <xf numFmtId="0" fontId="287" fillId="46" borderId="0" xfId="6" applyFont="1" applyFill="1" applyAlignment="1">
      <alignment horizontal="center" vertical="center"/>
    </xf>
    <xf numFmtId="0" fontId="288" fillId="46" borderId="0" xfId="6" applyFont="1" applyFill="1" applyAlignment="1">
      <alignment horizontal="center" vertical="center"/>
    </xf>
    <xf numFmtId="0" fontId="289" fillId="46" borderId="0" xfId="6" applyFont="1" applyFill="1" applyAlignment="1">
      <alignment horizontal="center" vertical="center"/>
    </xf>
    <xf numFmtId="0" fontId="262" fillId="4" borderId="41" xfId="6" applyFont="1" applyFill="1" applyBorder="1" applyAlignment="1">
      <alignment horizontal="center" vertical="center"/>
    </xf>
    <xf numFmtId="0" fontId="291" fillId="0" borderId="93" xfId="26" applyFont="1" applyBorder="1" applyAlignment="1">
      <alignment horizontal="center" vertical="center"/>
    </xf>
    <xf numFmtId="181" fontId="292" fillId="84" borderId="94" xfId="6" applyNumberFormat="1" applyFont="1" applyFill="1" applyBorder="1" applyAlignment="1">
      <alignment horizontal="center" vertical="center"/>
    </xf>
    <xf numFmtId="0" fontId="293" fillId="85" borderId="41" xfId="6" applyFont="1" applyFill="1" applyBorder="1" applyAlignment="1">
      <alignment horizontal="center" vertical="center"/>
    </xf>
    <xf numFmtId="0" fontId="293" fillId="86" borderId="41" xfId="6" applyFont="1" applyFill="1" applyBorder="1" applyAlignment="1">
      <alignment horizontal="center" vertical="center"/>
    </xf>
    <xf numFmtId="0" fontId="226" fillId="2" borderId="0" xfId="22" applyFont="1" applyFill="1" applyAlignment="1">
      <alignment vertical="center"/>
    </xf>
    <xf numFmtId="0" fontId="294" fillId="4" borderId="0" xfId="22" applyFont="1" applyFill="1" applyAlignment="1">
      <alignment vertical="center"/>
    </xf>
    <xf numFmtId="0" fontId="3" fillId="4" borderId="0" xfId="22" applyFill="1" applyProtection="1">
      <protection hidden="1"/>
    </xf>
    <xf numFmtId="0" fontId="295" fillId="4" borderId="41" xfId="22" applyFont="1" applyFill="1" applyBorder="1" applyAlignment="1">
      <alignment vertical="center"/>
    </xf>
    <xf numFmtId="0" fontId="3" fillId="4" borderId="0" xfId="22" applyFill="1" applyAlignment="1">
      <alignment vertical="center"/>
    </xf>
    <xf numFmtId="0" fontId="237" fillId="29" borderId="0" xfId="0" applyFont="1" applyFill="1" applyAlignment="1">
      <alignment horizontal="center" vertical="center"/>
    </xf>
    <xf numFmtId="182" fontId="296" fillId="4" borderId="0" xfId="22" applyNumberFormat="1" applyFont="1" applyFill="1" applyAlignment="1">
      <alignment vertical="center"/>
    </xf>
    <xf numFmtId="0" fontId="295" fillId="4" borderId="0" xfId="22" applyFont="1" applyFill="1" applyAlignment="1">
      <alignment horizontal="left" vertical="center"/>
    </xf>
    <xf numFmtId="0" fontId="3" fillId="0" borderId="0" xfId="22" applyProtection="1">
      <protection hidden="1"/>
    </xf>
    <xf numFmtId="0" fontId="297" fillId="87" borderId="0" xfId="22" applyFont="1" applyFill="1" applyAlignment="1">
      <alignment horizontal="center" vertical="center"/>
    </xf>
    <xf numFmtId="0" fontId="298" fillId="6" borderId="40" xfId="22" applyFont="1" applyFill="1" applyBorder="1" applyAlignment="1">
      <alignment horizontal="center" vertical="center"/>
    </xf>
    <xf numFmtId="0" fontId="298" fillId="6" borderId="0" xfId="22" applyFont="1" applyFill="1" applyAlignment="1">
      <alignment horizontal="center" vertical="center"/>
    </xf>
    <xf numFmtId="0" fontId="190" fillId="2" borderId="0" xfId="22" applyFont="1" applyFill="1" applyAlignment="1">
      <alignment vertical="center"/>
    </xf>
    <xf numFmtId="0" fontId="190" fillId="2" borderId="41" xfId="22" applyFont="1" applyFill="1" applyBorder="1" applyAlignment="1">
      <alignment vertical="center"/>
    </xf>
    <xf numFmtId="0" fontId="103" fillId="4" borderId="0" xfId="22" applyFont="1" applyFill="1" applyAlignment="1">
      <alignment horizontal="center" vertical="center"/>
    </xf>
    <xf numFmtId="0" fontId="190" fillId="2" borderId="0" xfId="22" applyFont="1" applyFill="1" applyAlignment="1">
      <alignment horizontal="right" vertical="center"/>
    </xf>
    <xf numFmtId="0" fontId="31" fillId="19" borderId="0" xfId="6" applyFont="1" applyFill="1" applyAlignment="1">
      <alignment horizontal="center" vertical="center"/>
    </xf>
  </cellXfs>
  <cellStyles count="27">
    <cellStyle name="Lien hypertexte" xfId="3" builtinId="8"/>
    <cellStyle name="Lien hypertexte_Copie de cc2_festival_menus_gemrcn_2011" xfId="16" xr:uid="{5CCCF1EE-2080-48B0-9881-F3415740B881}"/>
    <cellStyle name="Lien hypertexte_PG Positionnement 2009 2" xfId="20" xr:uid="{B7619C64-4B74-4999-BE64-9BFDCCFE8A84}"/>
    <cellStyle name="Normal" xfId="0" builtinId="0"/>
    <cellStyle name="Normal 10 2 2 2 2 3 2 3 2 2 4 2" xfId="7" xr:uid="{135632BB-344A-489C-A346-4B5EF07C37F2}"/>
    <cellStyle name="Normal 12 2" xfId="8" xr:uid="{A945C6A7-D9DC-4023-8966-AC2450D7CB24}"/>
    <cellStyle name="Normal 2 2 2" xfId="17" xr:uid="{194515ED-3FC8-4AA6-9DDE-C3FE12C15A29}"/>
    <cellStyle name="Normal 2 2 2 2" xfId="1" xr:uid="{8AE6562E-97BF-4A6E-9B8D-6351441F951F}"/>
    <cellStyle name="Normal 2 2 2 2 2" xfId="6" xr:uid="{8C3618AA-C064-47D7-805E-170AF4B4048F}"/>
    <cellStyle name="Normal 2 2 2 2 3" xfId="22" xr:uid="{EAD28372-DC76-474C-BCA4-0C3B6358B1E5}"/>
    <cellStyle name="Normal 2 2 4" xfId="10" xr:uid="{7C2C4F40-9FE0-43DD-9350-9D6C788563BE}"/>
    <cellStyle name="Normal 2 2 5" xfId="24" xr:uid="{C81876D8-7EE7-41BB-8434-D3AD07EE23E3}"/>
    <cellStyle name="Normal 2 3" xfId="25" xr:uid="{4D6C9024-5A7F-4EDA-A20C-A67E4407E503}"/>
    <cellStyle name="Normal 3 3 2" xfId="23" xr:uid="{BE6E08BE-97AB-42FB-A9DC-95288CAF2B41}"/>
    <cellStyle name="Normal 4 2 2 2 2 2 2 2 3 3 2" xfId="5" xr:uid="{0C69D3EF-B1C3-47FA-89EC-BD9F969FD22B}"/>
    <cellStyle name="Normal 4 2 2 2 2 2 2 6 2 2 3 2 3 3 2 2 4 2" xfId="2" xr:uid="{2647E1F9-0121-4EA1-A641-60035D0DFD94}"/>
    <cellStyle name="Normal 4 2 2 2 3 2 7 3 4 2 2" xfId="12" xr:uid="{447E0528-1BD0-4392-8A9E-77B82AFFD29D}"/>
    <cellStyle name="Normal 4 2 4 2 2 4 2 2 2 2 3 2" xfId="9" xr:uid="{B21893E2-F980-41D7-8DEB-AB14D5F39713}"/>
    <cellStyle name="Normal 4 3 4 2 2 2" xfId="13" xr:uid="{F72ECF51-918A-4C10-9C64-E885FB050515}"/>
    <cellStyle name="Normal 9 2 2 2 3 3 2 2 2 2 4 2" xfId="18" xr:uid="{3E9E0411-C732-4039-BA0C-0CD165F2A329}"/>
    <cellStyle name="Normal_Bons de commande livraison" xfId="21" xr:uid="{971CCA02-D401-49F9-8FB4-44FEADB28719}"/>
    <cellStyle name="Normal_Comparer recettes 2009 OK 2 2" xfId="14" xr:uid="{4F4423A9-539E-4103-A4F4-2E175925863F}"/>
    <cellStyle name="Normal_Forum Marais 15 09 2001 2 2 2" xfId="11" xr:uid="{E158CCC9-6099-441C-9746-4D89A771FA4E}"/>
    <cellStyle name="Normal_Forum Marais 15 09 2001_Fiche technique C2 Mars 2008 " xfId="26" xr:uid="{AF1A25E5-39CF-4E01-B40B-442F6FE11D2A}"/>
    <cellStyle name="Normal_FT Cuisson Evolutive" xfId="19" xr:uid="{3A2B4089-7849-4026-8171-2321AB142509}"/>
    <cellStyle name="Normal_GERMCN UPC brouillon" xfId="15" xr:uid="{9AC59129-90FE-4392-B999-E1356CEC1CA2}"/>
    <cellStyle name="Normal_space" xfId="4" xr:uid="{2E93B1D8-4C17-4842-982A-52A966423678}"/>
  </cellStyles>
  <dxfs count="1">
    <dxf>
      <font>
        <b/>
        <i val="0"/>
        <color rgb="FFC00000"/>
      </font>
      <numFmt numFmtId="166" formatCode="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4.xml.rels><?xml version="1.0" encoding="UTF-8" standalone="yes"?>
<Relationships xmlns="http://schemas.openxmlformats.org/package/2006/relationships"><Relationship Id="rId1" Type="http://schemas.openxmlformats.org/officeDocument/2006/relationships/image" Target="../media/image28.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7.xml.rels><?xml version="1.0" encoding="UTF-8" standalone="yes"?>
<Relationships xmlns="http://schemas.openxmlformats.org/package/2006/relationships"><Relationship Id="rId8" Type="http://schemas.openxmlformats.org/officeDocument/2006/relationships/image" Target="../media/image41.png"/><Relationship Id="rId3" Type="http://schemas.openxmlformats.org/officeDocument/2006/relationships/image" Target="../media/image36.png"/><Relationship Id="rId7" Type="http://schemas.openxmlformats.org/officeDocument/2006/relationships/image" Target="../media/image40.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39.png"/><Relationship Id="rId5" Type="http://schemas.openxmlformats.org/officeDocument/2006/relationships/image" Target="../media/image38.png"/><Relationship Id="rId10" Type="http://schemas.openxmlformats.org/officeDocument/2006/relationships/image" Target="../media/image43.png"/><Relationship Id="rId4" Type="http://schemas.openxmlformats.org/officeDocument/2006/relationships/image" Target="../media/image37.png"/><Relationship Id="rId9" Type="http://schemas.openxmlformats.org/officeDocument/2006/relationships/image" Target="../media/image42.png"/></Relationships>
</file>

<file path=xl/drawings/_rels/drawing8.xml.rels><?xml version="1.0" encoding="UTF-8" standalone="yes"?>
<Relationships xmlns="http://schemas.openxmlformats.org/package/2006/relationships"><Relationship Id="rId8" Type="http://schemas.openxmlformats.org/officeDocument/2006/relationships/image" Target="../media/image51.png"/><Relationship Id="rId3" Type="http://schemas.openxmlformats.org/officeDocument/2006/relationships/image" Target="../media/image46.png"/><Relationship Id="rId7" Type="http://schemas.openxmlformats.org/officeDocument/2006/relationships/image" Target="../media/image50.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9.png"/><Relationship Id="rId5" Type="http://schemas.openxmlformats.org/officeDocument/2006/relationships/image" Target="../media/image48.png"/><Relationship Id="rId10" Type="http://schemas.openxmlformats.org/officeDocument/2006/relationships/image" Target="../media/image53.png"/><Relationship Id="rId4" Type="http://schemas.openxmlformats.org/officeDocument/2006/relationships/image" Target="../media/image47.png"/><Relationship Id="rId9" Type="http://schemas.openxmlformats.org/officeDocument/2006/relationships/image" Target="../media/image52.png"/></Relationships>
</file>

<file path=xl/drawings/drawing1.xml><?xml version="1.0" encoding="utf-8"?>
<xdr:wsDr xmlns:xdr="http://schemas.openxmlformats.org/drawingml/2006/spreadsheetDrawing" xmlns:a="http://schemas.openxmlformats.org/drawingml/2006/main">
  <xdr:oneCellAnchor>
    <xdr:from>
      <xdr:col>33</xdr:col>
      <xdr:colOff>355600</xdr:colOff>
      <xdr:row>263</xdr:row>
      <xdr:rowOff>317500</xdr:rowOff>
    </xdr:from>
    <xdr:ext cx="1781299" cy="1686185"/>
    <xdr:pic>
      <xdr:nvPicPr>
        <xdr:cNvPr id="2" name="Picture 1">
          <a:extLst>
            <a:ext uri="{FF2B5EF4-FFF2-40B4-BE49-F238E27FC236}">
              <a16:creationId xmlns:a16="http://schemas.microsoft.com/office/drawing/2014/main" id="{ABF380FD-0323-464F-A86A-A62B6B333F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87975" y="129628900"/>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749301</xdr:colOff>
      <xdr:row>250</xdr:row>
      <xdr:rowOff>469900</xdr:rowOff>
    </xdr:from>
    <xdr:ext cx="558799" cy="562381"/>
    <xdr:pic>
      <xdr:nvPicPr>
        <xdr:cNvPr id="3" name="Image 2">
          <a:extLst>
            <a:ext uri="{FF2B5EF4-FFF2-40B4-BE49-F238E27FC236}">
              <a16:creationId xmlns:a16="http://schemas.microsoft.com/office/drawing/2014/main" id="{86221DDA-DECE-41E4-8FC4-E2E965EF5F2A}"/>
            </a:ext>
          </a:extLst>
        </xdr:cNvPr>
        <xdr:cNvPicPr>
          <a:picLocks noChangeAspect="1"/>
        </xdr:cNvPicPr>
      </xdr:nvPicPr>
      <xdr:blipFill>
        <a:blip xmlns:r="http://schemas.openxmlformats.org/officeDocument/2006/relationships" r:embed="rId2"/>
        <a:stretch>
          <a:fillRect/>
        </a:stretch>
      </xdr:blipFill>
      <xdr:spPr>
        <a:xfrm>
          <a:off x="14951076" y="123094750"/>
          <a:ext cx="558799" cy="562381"/>
        </a:xfrm>
        <a:prstGeom prst="rect">
          <a:avLst/>
        </a:prstGeom>
        <a:solidFill>
          <a:srgbClr val="000000"/>
        </a:solidFill>
      </xdr:spPr>
    </xdr:pic>
    <xdr:clientData/>
  </xdr:oneCellAnchor>
  <xdr:oneCellAnchor>
    <xdr:from>
      <xdr:col>17</xdr:col>
      <xdr:colOff>215900</xdr:colOff>
      <xdr:row>250</xdr:row>
      <xdr:rowOff>457200</xdr:rowOff>
    </xdr:from>
    <xdr:ext cx="533400" cy="536755"/>
    <xdr:pic>
      <xdr:nvPicPr>
        <xdr:cNvPr id="4" name="Image 3">
          <a:extLst>
            <a:ext uri="{FF2B5EF4-FFF2-40B4-BE49-F238E27FC236}">
              <a16:creationId xmlns:a16="http://schemas.microsoft.com/office/drawing/2014/main" id="{0C456CE8-95F8-424B-9854-633B4C0DC29E}"/>
            </a:ext>
          </a:extLst>
        </xdr:cNvPr>
        <xdr:cNvPicPr>
          <a:picLocks noChangeAspect="1"/>
        </xdr:cNvPicPr>
      </xdr:nvPicPr>
      <xdr:blipFill>
        <a:blip xmlns:r="http://schemas.openxmlformats.org/officeDocument/2006/relationships" r:embed="rId3"/>
        <a:stretch>
          <a:fillRect/>
        </a:stretch>
      </xdr:blipFill>
      <xdr:spPr>
        <a:xfrm>
          <a:off x="16122650" y="123082050"/>
          <a:ext cx="533400" cy="536755"/>
        </a:xfrm>
        <a:prstGeom prst="rect">
          <a:avLst/>
        </a:prstGeom>
      </xdr:spPr>
    </xdr:pic>
    <xdr:clientData/>
  </xdr:oneCellAnchor>
  <xdr:oneCellAnchor>
    <xdr:from>
      <xdr:col>18</xdr:col>
      <xdr:colOff>381001</xdr:colOff>
      <xdr:row>250</xdr:row>
      <xdr:rowOff>431801</xdr:rowOff>
    </xdr:from>
    <xdr:ext cx="584200" cy="556214"/>
    <xdr:pic>
      <xdr:nvPicPr>
        <xdr:cNvPr id="5" name="Image 4">
          <a:extLst>
            <a:ext uri="{FF2B5EF4-FFF2-40B4-BE49-F238E27FC236}">
              <a16:creationId xmlns:a16="http://schemas.microsoft.com/office/drawing/2014/main" id="{3367D66E-D2F7-44B9-8329-9DD923E9EBC2}"/>
            </a:ext>
          </a:extLst>
        </xdr:cNvPr>
        <xdr:cNvPicPr>
          <a:picLocks noChangeAspect="1"/>
        </xdr:cNvPicPr>
      </xdr:nvPicPr>
      <xdr:blipFill>
        <a:blip xmlns:r="http://schemas.openxmlformats.org/officeDocument/2006/relationships" r:embed="rId4"/>
        <a:stretch>
          <a:fillRect/>
        </a:stretch>
      </xdr:blipFill>
      <xdr:spPr>
        <a:xfrm>
          <a:off x="17049751" y="123056651"/>
          <a:ext cx="584200" cy="556214"/>
        </a:xfrm>
        <a:prstGeom prst="rect">
          <a:avLst/>
        </a:prstGeom>
      </xdr:spPr>
    </xdr:pic>
    <xdr:clientData/>
  </xdr:oneCellAnchor>
  <xdr:oneCellAnchor>
    <xdr:from>
      <xdr:col>19</xdr:col>
      <xdr:colOff>622301</xdr:colOff>
      <xdr:row>250</xdr:row>
      <xdr:rowOff>457200</xdr:rowOff>
    </xdr:from>
    <xdr:ext cx="647700" cy="505624"/>
    <xdr:pic>
      <xdr:nvPicPr>
        <xdr:cNvPr id="6" name="Image 5">
          <a:extLst>
            <a:ext uri="{FF2B5EF4-FFF2-40B4-BE49-F238E27FC236}">
              <a16:creationId xmlns:a16="http://schemas.microsoft.com/office/drawing/2014/main" id="{843803E5-554B-4ECB-A864-ACE4365F6079}"/>
            </a:ext>
          </a:extLst>
        </xdr:cNvPr>
        <xdr:cNvPicPr>
          <a:picLocks noChangeAspect="1"/>
        </xdr:cNvPicPr>
      </xdr:nvPicPr>
      <xdr:blipFill>
        <a:blip xmlns:r="http://schemas.openxmlformats.org/officeDocument/2006/relationships" r:embed="rId5"/>
        <a:stretch>
          <a:fillRect/>
        </a:stretch>
      </xdr:blipFill>
      <xdr:spPr>
        <a:xfrm>
          <a:off x="18053051" y="123082050"/>
          <a:ext cx="647700" cy="505624"/>
        </a:xfrm>
        <a:prstGeom prst="rect">
          <a:avLst/>
        </a:prstGeom>
      </xdr:spPr>
    </xdr:pic>
    <xdr:clientData/>
  </xdr:oneCellAnchor>
  <xdr:oneCellAnchor>
    <xdr:from>
      <xdr:col>21</xdr:col>
      <xdr:colOff>127000</xdr:colOff>
      <xdr:row>250</xdr:row>
      <xdr:rowOff>431800</xdr:rowOff>
    </xdr:from>
    <xdr:ext cx="518583" cy="533400"/>
    <xdr:pic>
      <xdr:nvPicPr>
        <xdr:cNvPr id="7" name="Image 6">
          <a:extLst>
            <a:ext uri="{FF2B5EF4-FFF2-40B4-BE49-F238E27FC236}">
              <a16:creationId xmlns:a16="http://schemas.microsoft.com/office/drawing/2014/main" id="{C7281F8C-77EE-462C-B412-914645CFB09F}"/>
            </a:ext>
          </a:extLst>
        </xdr:cNvPr>
        <xdr:cNvPicPr>
          <a:picLocks noChangeAspect="1"/>
        </xdr:cNvPicPr>
      </xdr:nvPicPr>
      <xdr:blipFill>
        <a:blip xmlns:r="http://schemas.openxmlformats.org/officeDocument/2006/relationships" r:embed="rId6"/>
        <a:stretch>
          <a:fillRect/>
        </a:stretch>
      </xdr:blipFill>
      <xdr:spPr>
        <a:xfrm>
          <a:off x="19119850" y="123056650"/>
          <a:ext cx="518583" cy="533400"/>
        </a:xfrm>
        <a:prstGeom prst="rect">
          <a:avLst/>
        </a:prstGeom>
      </xdr:spPr>
    </xdr:pic>
    <xdr:clientData/>
  </xdr:oneCellAnchor>
  <xdr:oneCellAnchor>
    <xdr:from>
      <xdr:col>21</xdr:col>
      <xdr:colOff>990600</xdr:colOff>
      <xdr:row>250</xdr:row>
      <xdr:rowOff>444500</xdr:rowOff>
    </xdr:from>
    <xdr:ext cx="508000" cy="508000"/>
    <xdr:pic>
      <xdr:nvPicPr>
        <xdr:cNvPr id="8" name="Image 7">
          <a:extLst>
            <a:ext uri="{FF2B5EF4-FFF2-40B4-BE49-F238E27FC236}">
              <a16:creationId xmlns:a16="http://schemas.microsoft.com/office/drawing/2014/main" id="{0D6E0E8A-5001-431C-8AE3-BDB2480B0324}"/>
            </a:ext>
          </a:extLst>
        </xdr:cNvPr>
        <xdr:cNvPicPr>
          <a:picLocks noChangeAspect="1"/>
        </xdr:cNvPicPr>
      </xdr:nvPicPr>
      <xdr:blipFill>
        <a:blip xmlns:r="http://schemas.openxmlformats.org/officeDocument/2006/relationships" r:embed="rId7"/>
        <a:stretch>
          <a:fillRect/>
        </a:stretch>
      </xdr:blipFill>
      <xdr:spPr>
        <a:xfrm>
          <a:off x="19983450" y="123069350"/>
          <a:ext cx="508000" cy="508000"/>
        </a:xfrm>
        <a:prstGeom prst="rect">
          <a:avLst/>
        </a:prstGeom>
      </xdr:spPr>
    </xdr:pic>
    <xdr:clientData/>
  </xdr:oneCellAnchor>
  <xdr:oneCellAnchor>
    <xdr:from>
      <xdr:col>23</xdr:col>
      <xdr:colOff>558800</xdr:colOff>
      <xdr:row>250</xdr:row>
      <xdr:rowOff>469900</xdr:rowOff>
    </xdr:from>
    <xdr:ext cx="516579" cy="469900"/>
    <xdr:pic>
      <xdr:nvPicPr>
        <xdr:cNvPr id="9" name="Image 8">
          <a:extLst>
            <a:ext uri="{FF2B5EF4-FFF2-40B4-BE49-F238E27FC236}">
              <a16:creationId xmlns:a16="http://schemas.microsoft.com/office/drawing/2014/main" id="{4F5D421D-1F9C-4C89-BCB4-E4808287A076}"/>
            </a:ext>
          </a:extLst>
        </xdr:cNvPr>
        <xdr:cNvPicPr>
          <a:picLocks noChangeAspect="1"/>
        </xdr:cNvPicPr>
      </xdr:nvPicPr>
      <xdr:blipFill>
        <a:blip xmlns:r="http://schemas.openxmlformats.org/officeDocument/2006/relationships" r:embed="rId8"/>
        <a:stretch>
          <a:fillRect/>
        </a:stretch>
      </xdr:blipFill>
      <xdr:spPr>
        <a:xfrm>
          <a:off x="21828125" y="123094750"/>
          <a:ext cx="516579" cy="469900"/>
        </a:xfrm>
        <a:prstGeom prst="rect">
          <a:avLst/>
        </a:prstGeom>
      </xdr:spPr>
    </xdr:pic>
    <xdr:clientData/>
  </xdr:oneCellAnchor>
  <xdr:oneCellAnchor>
    <xdr:from>
      <xdr:col>22</xdr:col>
      <xdr:colOff>673100</xdr:colOff>
      <xdr:row>250</xdr:row>
      <xdr:rowOff>457200</xdr:rowOff>
    </xdr:from>
    <xdr:ext cx="495299" cy="495299"/>
    <xdr:pic>
      <xdr:nvPicPr>
        <xdr:cNvPr id="10" name="Image 9">
          <a:extLst>
            <a:ext uri="{FF2B5EF4-FFF2-40B4-BE49-F238E27FC236}">
              <a16:creationId xmlns:a16="http://schemas.microsoft.com/office/drawing/2014/main" id="{FBDE6F59-0FA7-42C4-B696-6F1E022115DD}"/>
            </a:ext>
          </a:extLst>
        </xdr:cNvPr>
        <xdr:cNvPicPr>
          <a:picLocks noChangeAspect="1"/>
        </xdr:cNvPicPr>
      </xdr:nvPicPr>
      <xdr:blipFill>
        <a:blip xmlns:r="http://schemas.openxmlformats.org/officeDocument/2006/relationships" r:embed="rId9"/>
        <a:stretch>
          <a:fillRect/>
        </a:stretch>
      </xdr:blipFill>
      <xdr:spPr>
        <a:xfrm>
          <a:off x="20875625" y="123082050"/>
          <a:ext cx="495299" cy="495299"/>
        </a:xfrm>
        <a:prstGeom prst="rect">
          <a:avLst/>
        </a:prstGeom>
      </xdr:spPr>
    </xdr:pic>
    <xdr:clientData/>
  </xdr:oneCellAnchor>
  <xdr:twoCellAnchor editAs="oneCell">
    <xdr:from>
      <xdr:col>2</xdr:col>
      <xdr:colOff>285750</xdr:colOff>
      <xdr:row>15</xdr:row>
      <xdr:rowOff>152400</xdr:rowOff>
    </xdr:from>
    <xdr:to>
      <xdr:col>2</xdr:col>
      <xdr:colOff>717550</xdr:colOff>
      <xdr:row>16</xdr:row>
      <xdr:rowOff>74105</xdr:rowOff>
    </xdr:to>
    <xdr:pic>
      <xdr:nvPicPr>
        <xdr:cNvPr id="11" name="Image 10">
          <a:extLst>
            <a:ext uri="{FF2B5EF4-FFF2-40B4-BE49-F238E27FC236}">
              <a16:creationId xmlns:a16="http://schemas.microsoft.com/office/drawing/2014/main" id="{FFA8673F-8D69-47EB-B9E3-CDD2512FC29B}"/>
            </a:ext>
          </a:extLst>
        </xdr:cNvPr>
        <xdr:cNvPicPr>
          <a:picLocks noChangeAspect="1"/>
        </xdr:cNvPicPr>
      </xdr:nvPicPr>
      <xdr:blipFill>
        <a:blip xmlns:r="http://schemas.openxmlformats.org/officeDocument/2006/relationships" r:embed="rId10"/>
        <a:stretch>
          <a:fillRect/>
        </a:stretch>
      </xdr:blipFill>
      <xdr:spPr>
        <a:xfrm>
          <a:off x="2295525" y="28346400"/>
          <a:ext cx="431800" cy="302705"/>
        </a:xfrm>
        <a:prstGeom prst="rect">
          <a:avLst/>
        </a:prstGeom>
      </xdr:spPr>
    </xdr:pic>
    <xdr:clientData/>
  </xdr:twoCellAnchor>
  <xdr:twoCellAnchor editAs="oneCell">
    <xdr:from>
      <xdr:col>18</xdr:col>
      <xdr:colOff>76200</xdr:colOff>
      <xdr:row>15</xdr:row>
      <xdr:rowOff>117475</xdr:rowOff>
    </xdr:from>
    <xdr:to>
      <xdr:col>18</xdr:col>
      <xdr:colOff>558800</xdr:colOff>
      <xdr:row>16</xdr:row>
      <xdr:rowOff>83344</xdr:rowOff>
    </xdr:to>
    <xdr:pic>
      <xdr:nvPicPr>
        <xdr:cNvPr id="12" name="Image 11">
          <a:extLst>
            <a:ext uri="{FF2B5EF4-FFF2-40B4-BE49-F238E27FC236}">
              <a16:creationId xmlns:a16="http://schemas.microsoft.com/office/drawing/2014/main" id="{3F2F963A-BC9D-420A-ABCC-B34F3CCD662A}"/>
            </a:ext>
          </a:extLst>
        </xdr:cNvPr>
        <xdr:cNvPicPr>
          <a:picLocks noChangeAspect="1"/>
        </xdr:cNvPicPr>
      </xdr:nvPicPr>
      <xdr:blipFill>
        <a:blip xmlns:r="http://schemas.openxmlformats.org/officeDocument/2006/relationships" r:embed="rId11"/>
        <a:stretch>
          <a:fillRect/>
        </a:stretch>
      </xdr:blipFill>
      <xdr:spPr>
        <a:xfrm>
          <a:off x="16744950" y="28311475"/>
          <a:ext cx="482600" cy="346869"/>
        </a:xfrm>
        <a:prstGeom prst="rect">
          <a:avLst/>
        </a:prstGeom>
      </xdr:spPr>
    </xdr:pic>
    <xdr:clientData/>
  </xdr:twoCellAnchor>
  <xdr:oneCellAnchor>
    <xdr:from>
      <xdr:col>4</xdr:col>
      <xdr:colOff>25400</xdr:colOff>
      <xdr:row>205</xdr:row>
      <xdr:rowOff>12700</xdr:rowOff>
    </xdr:from>
    <xdr:ext cx="2562583" cy="276253"/>
    <xdr:pic>
      <xdr:nvPicPr>
        <xdr:cNvPr id="15" name="Image 14">
          <a:extLst>
            <a:ext uri="{FF2B5EF4-FFF2-40B4-BE49-F238E27FC236}">
              <a16:creationId xmlns:a16="http://schemas.microsoft.com/office/drawing/2014/main" id="{F96BB1FB-54DE-4865-B06F-132FFB9F465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406900" y="101530150"/>
          <a:ext cx="2562583" cy="276253"/>
        </a:xfrm>
        <a:prstGeom prst="rect">
          <a:avLst/>
        </a:prstGeom>
      </xdr:spPr>
    </xdr:pic>
    <xdr:clientData/>
  </xdr:oneCellAnchor>
  <xdr:oneCellAnchor>
    <xdr:from>
      <xdr:col>4</xdr:col>
      <xdr:colOff>596900</xdr:colOff>
      <xdr:row>207</xdr:row>
      <xdr:rowOff>25399</xdr:rowOff>
    </xdr:from>
    <xdr:ext cx="2235200" cy="1197925"/>
    <xdr:pic>
      <xdr:nvPicPr>
        <xdr:cNvPr id="16" name="Image 15">
          <a:extLst>
            <a:ext uri="{FF2B5EF4-FFF2-40B4-BE49-F238E27FC236}">
              <a16:creationId xmlns:a16="http://schemas.microsoft.com/office/drawing/2014/main" id="{A6DE8551-F9C1-4B31-A804-1D99289A7AD1}"/>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978400" y="102304849"/>
          <a:ext cx="2235200" cy="1197925"/>
        </a:xfrm>
        <a:prstGeom prst="rect">
          <a:avLst/>
        </a:prstGeom>
      </xdr:spPr>
    </xdr:pic>
    <xdr:clientData/>
  </xdr:oneCellAnchor>
  <xdr:oneCellAnchor>
    <xdr:from>
      <xdr:col>16</xdr:col>
      <xdr:colOff>85725</xdr:colOff>
      <xdr:row>205</xdr:row>
      <xdr:rowOff>238125</xdr:rowOff>
    </xdr:from>
    <xdr:ext cx="5105400" cy="2000250"/>
    <xdr:pic>
      <xdr:nvPicPr>
        <xdr:cNvPr id="17" name="Image 16">
          <a:extLst>
            <a:ext uri="{FF2B5EF4-FFF2-40B4-BE49-F238E27FC236}">
              <a16:creationId xmlns:a16="http://schemas.microsoft.com/office/drawing/2014/main" id="{27FCD790-0EF9-496A-8232-183C1C77601F}"/>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5230475" y="101755575"/>
          <a:ext cx="5105400" cy="20002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98426</xdr:colOff>
      <xdr:row>2</xdr:row>
      <xdr:rowOff>31751</xdr:rowOff>
    </xdr:from>
    <xdr:ext cx="2238687" cy="8659433"/>
    <xdr:pic>
      <xdr:nvPicPr>
        <xdr:cNvPr id="2" name="Image 1">
          <a:extLst>
            <a:ext uri="{FF2B5EF4-FFF2-40B4-BE49-F238E27FC236}">
              <a16:creationId xmlns:a16="http://schemas.microsoft.com/office/drawing/2014/main" id="{3477D702-3234-4544-9408-48E10CB2C9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0426" y="412751"/>
          <a:ext cx="2238687" cy="8659433"/>
        </a:xfrm>
        <a:prstGeom prst="rect">
          <a:avLst/>
        </a:prstGeom>
      </xdr:spPr>
    </xdr:pic>
    <xdr:clientData/>
  </xdr:oneCellAnchor>
  <xdr:oneCellAnchor>
    <xdr:from>
      <xdr:col>9</xdr:col>
      <xdr:colOff>409575</xdr:colOff>
      <xdr:row>35</xdr:row>
      <xdr:rowOff>95250</xdr:rowOff>
    </xdr:from>
    <xdr:ext cx="1784669" cy="1819275"/>
    <xdr:pic>
      <xdr:nvPicPr>
        <xdr:cNvPr id="3" name="Image 2">
          <a:extLst>
            <a:ext uri="{FF2B5EF4-FFF2-40B4-BE49-F238E27FC236}">
              <a16:creationId xmlns:a16="http://schemas.microsoft.com/office/drawing/2014/main" id="{63024CCC-5AC9-4ADE-8234-48A669676767}"/>
            </a:ext>
          </a:extLst>
        </xdr:cNvPr>
        <xdr:cNvPicPr>
          <a:picLocks noChangeAspect="1"/>
        </xdr:cNvPicPr>
      </xdr:nvPicPr>
      <xdr:blipFill>
        <a:blip xmlns:r="http://schemas.openxmlformats.org/officeDocument/2006/relationships" r:embed="rId2"/>
        <a:stretch>
          <a:fillRect/>
        </a:stretch>
      </xdr:blipFill>
      <xdr:spPr>
        <a:xfrm>
          <a:off x="11763375" y="6819900"/>
          <a:ext cx="1784669" cy="1819275"/>
        </a:xfrm>
        <a:prstGeom prst="rect">
          <a:avLst/>
        </a:prstGeom>
      </xdr:spPr>
    </xdr:pic>
    <xdr:clientData/>
  </xdr:oneCellAnchor>
  <xdr:oneCellAnchor>
    <xdr:from>
      <xdr:col>5</xdr:col>
      <xdr:colOff>333375</xdr:colOff>
      <xdr:row>91</xdr:row>
      <xdr:rowOff>152400</xdr:rowOff>
    </xdr:from>
    <xdr:ext cx="4887007" cy="7306695"/>
    <xdr:pic>
      <xdr:nvPicPr>
        <xdr:cNvPr id="5" name="Image 4">
          <a:extLst>
            <a:ext uri="{FF2B5EF4-FFF2-40B4-BE49-F238E27FC236}">
              <a16:creationId xmlns:a16="http://schemas.microsoft.com/office/drawing/2014/main" id="{54C96DB3-C952-47E8-BB17-3A7DB56D39BD}"/>
            </a:ext>
          </a:extLst>
        </xdr:cNvPr>
        <xdr:cNvPicPr>
          <a:picLocks noChangeAspect="1"/>
        </xdr:cNvPicPr>
      </xdr:nvPicPr>
      <xdr:blipFill>
        <a:blip xmlns:r="http://schemas.openxmlformats.org/officeDocument/2006/relationships" r:embed="rId3"/>
        <a:stretch>
          <a:fillRect/>
        </a:stretch>
      </xdr:blipFill>
      <xdr:spPr>
        <a:xfrm>
          <a:off x="8639175" y="19488150"/>
          <a:ext cx="4887007" cy="7306695"/>
        </a:xfrm>
        <a:prstGeom prst="rect">
          <a:avLst/>
        </a:prstGeom>
      </xdr:spPr>
    </xdr:pic>
    <xdr:clientData/>
  </xdr:oneCellAnchor>
  <xdr:oneCellAnchor>
    <xdr:from>
      <xdr:col>9</xdr:col>
      <xdr:colOff>2524125</xdr:colOff>
      <xdr:row>90</xdr:row>
      <xdr:rowOff>114300</xdr:rowOff>
    </xdr:from>
    <xdr:ext cx="5296639" cy="7316221"/>
    <xdr:pic>
      <xdr:nvPicPr>
        <xdr:cNvPr id="6" name="Image 5">
          <a:extLst>
            <a:ext uri="{FF2B5EF4-FFF2-40B4-BE49-F238E27FC236}">
              <a16:creationId xmlns:a16="http://schemas.microsoft.com/office/drawing/2014/main" id="{356C270D-66D2-4A57-8BF8-C5A58A2AC0A8}"/>
            </a:ext>
          </a:extLst>
        </xdr:cNvPr>
        <xdr:cNvPicPr>
          <a:picLocks noChangeAspect="1"/>
        </xdr:cNvPicPr>
      </xdr:nvPicPr>
      <xdr:blipFill>
        <a:blip xmlns:r="http://schemas.openxmlformats.org/officeDocument/2006/relationships" r:embed="rId4"/>
        <a:stretch>
          <a:fillRect/>
        </a:stretch>
      </xdr:blipFill>
      <xdr:spPr>
        <a:xfrm>
          <a:off x="13877925" y="19221450"/>
          <a:ext cx="5296639" cy="7316221"/>
        </a:xfrm>
        <a:prstGeom prst="rect">
          <a:avLst/>
        </a:prstGeom>
      </xdr:spPr>
    </xdr:pic>
    <xdr:clientData/>
  </xdr:oneCellAnchor>
  <xdr:oneCellAnchor>
    <xdr:from>
      <xdr:col>17</xdr:col>
      <xdr:colOff>85725</xdr:colOff>
      <xdr:row>91</xdr:row>
      <xdr:rowOff>133350</xdr:rowOff>
    </xdr:from>
    <xdr:ext cx="4810796" cy="7325747"/>
    <xdr:pic>
      <xdr:nvPicPr>
        <xdr:cNvPr id="7" name="Image 6">
          <a:extLst>
            <a:ext uri="{FF2B5EF4-FFF2-40B4-BE49-F238E27FC236}">
              <a16:creationId xmlns:a16="http://schemas.microsoft.com/office/drawing/2014/main" id="{A85E8541-77E7-4C38-A9C5-19002CFC7004}"/>
            </a:ext>
          </a:extLst>
        </xdr:cNvPr>
        <xdr:cNvPicPr>
          <a:picLocks noChangeAspect="1"/>
        </xdr:cNvPicPr>
      </xdr:nvPicPr>
      <xdr:blipFill>
        <a:blip xmlns:r="http://schemas.openxmlformats.org/officeDocument/2006/relationships" r:embed="rId5"/>
        <a:stretch>
          <a:fillRect/>
        </a:stretch>
      </xdr:blipFill>
      <xdr:spPr>
        <a:xfrm>
          <a:off x="19631025" y="19469100"/>
          <a:ext cx="4810796" cy="7325747"/>
        </a:xfrm>
        <a:prstGeom prst="rect">
          <a:avLst/>
        </a:prstGeom>
      </xdr:spPr>
    </xdr:pic>
    <xdr:clientData/>
  </xdr:oneCellAnchor>
  <xdr:oneCellAnchor>
    <xdr:from>
      <xdr:col>3</xdr:col>
      <xdr:colOff>1800225</xdr:colOff>
      <xdr:row>74</xdr:row>
      <xdr:rowOff>1</xdr:rowOff>
    </xdr:from>
    <xdr:ext cx="3508496" cy="2667000"/>
    <xdr:pic>
      <xdr:nvPicPr>
        <xdr:cNvPr id="9" name="Image 8">
          <a:extLst>
            <a:ext uri="{FF2B5EF4-FFF2-40B4-BE49-F238E27FC236}">
              <a16:creationId xmlns:a16="http://schemas.microsoft.com/office/drawing/2014/main" id="{5B16F33F-AEB3-4D0A-957A-91BEDE20783F}"/>
            </a:ext>
          </a:extLst>
        </xdr:cNvPr>
        <xdr:cNvPicPr>
          <a:picLocks noChangeAspect="1"/>
        </xdr:cNvPicPr>
      </xdr:nvPicPr>
      <xdr:blipFill>
        <a:blip xmlns:r="http://schemas.openxmlformats.org/officeDocument/2006/relationships" r:embed="rId6"/>
        <a:stretch>
          <a:fillRect/>
        </a:stretch>
      </xdr:blipFill>
      <xdr:spPr>
        <a:xfrm>
          <a:off x="6200775" y="14230351"/>
          <a:ext cx="3508496" cy="2667000"/>
        </a:xfrm>
        <a:prstGeom prst="rect">
          <a:avLst/>
        </a:prstGeom>
      </xdr:spPr>
    </xdr:pic>
    <xdr:clientData/>
  </xdr:oneCellAnchor>
  <xdr:oneCellAnchor>
    <xdr:from>
      <xdr:col>5</xdr:col>
      <xdr:colOff>447675</xdr:colOff>
      <xdr:row>131</xdr:row>
      <xdr:rowOff>66675</xdr:rowOff>
    </xdr:from>
    <xdr:ext cx="4858428" cy="7430537"/>
    <xdr:pic>
      <xdr:nvPicPr>
        <xdr:cNvPr id="10" name="Image 9">
          <a:extLst>
            <a:ext uri="{FF2B5EF4-FFF2-40B4-BE49-F238E27FC236}">
              <a16:creationId xmlns:a16="http://schemas.microsoft.com/office/drawing/2014/main" id="{99EF9340-F818-4088-91A2-D85862D017EE}"/>
            </a:ext>
          </a:extLst>
        </xdr:cNvPr>
        <xdr:cNvPicPr>
          <a:picLocks noChangeAspect="1"/>
        </xdr:cNvPicPr>
      </xdr:nvPicPr>
      <xdr:blipFill>
        <a:blip xmlns:r="http://schemas.openxmlformats.org/officeDocument/2006/relationships" r:embed="rId7"/>
        <a:stretch>
          <a:fillRect/>
        </a:stretch>
      </xdr:blipFill>
      <xdr:spPr>
        <a:xfrm>
          <a:off x="8753475" y="27803475"/>
          <a:ext cx="4858428" cy="7430537"/>
        </a:xfrm>
        <a:prstGeom prst="rect">
          <a:avLst/>
        </a:prstGeom>
      </xdr:spPr>
    </xdr:pic>
    <xdr:clientData/>
  </xdr:oneCellAnchor>
  <xdr:oneCellAnchor>
    <xdr:from>
      <xdr:col>10</xdr:col>
      <xdr:colOff>180975</xdr:colOff>
      <xdr:row>131</xdr:row>
      <xdr:rowOff>95250</xdr:rowOff>
    </xdr:from>
    <xdr:ext cx="4848902" cy="7106642"/>
    <xdr:pic>
      <xdr:nvPicPr>
        <xdr:cNvPr id="11" name="Image 10">
          <a:extLst>
            <a:ext uri="{FF2B5EF4-FFF2-40B4-BE49-F238E27FC236}">
              <a16:creationId xmlns:a16="http://schemas.microsoft.com/office/drawing/2014/main" id="{078A9AAC-1EC8-4EE7-A474-D78EA344236F}"/>
            </a:ext>
          </a:extLst>
        </xdr:cNvPr>
        <xdr:cNvPicPr>
          <a:picLocks noChangeAspect="1"/>
        </xdr:cNvPicPr>
      </xdr:nvPicPr>
      <xdr:blipFill>
        <a:blip xmlns:r="http://schemas.openxmlformats.org/officeDocument/2006/relationships" r:embed="rId8"/>
        <a:stretch>
          <a:fillRect/>
        </a:stretch>
      </xdr:blipFill>
      <xdr:spPr>
        <a:xfrm>
          <a:off x="14392275" y="27832050"/>
          <a:ext cx="4848902" cy="7106642"/>
        </a:xfrm>
        <a:prstGeom prst="rect">
          <a:avLst/>
        </a:prstGeom>
      </xdr:spPr>
    </xdr:pic>
    <xdr:clientData/>
  </xdr:oneCellAnchor>
  <xdr:oneCellAnchor>
    <xdr:from>
      <xdr:col>17</xdr:col>
      <xdr:colOff>485775</xdr:colOff>
      <xdr:row>131</xdr:row>
      <xdr:rowOff>123825</xdr:rowOff>
    </xdr:from>
    <xdr:ext cx="4925112" cy="7382905"/>
    <xdr:pic>
      <xdr:nvPicPr>
        <xdr:cNvPr id="12" name="Image 11">
          <a:extLst>
            <a:ext uri="{FF2B5EF4-FFF2-40B4-BE49-F238E27FC236}">
              <a16:creationId xmlns:a16="http://schemas.microsoft.com/office/drawing/2014/main" id="{44842028-1B4B-4CB8-945C-D4D6C9033273}"/>
            </a:ext>
          </a:extLst>
        </xdr:cNvPr>
        <xdr:cNvPicPr>
          <a:picLocks noChangeAspect="1"/>
        </xdr:cNvPicPr>
      </xdr:nvPicPr>
      <xdr:blipFill>
        <a:blip xmlns:r="http://schemas.openxmlformats.org/officeDocument/2006/relationships" r:embed="rId9"/>
        <a:stretch>
          <a:fillRect/>
        </a:stretch>
      </xdr:blipFill>
      <xdr:spPr>
        <a:xfrm>
          <a:off x="20031075" y="27860625"/>
          <a:ext cx="4925112" cy="7382905"/>
        </a:xfrm>
        <a:prstGeom prst="rect">
          <a:avLst/>
        </a:prstGeom>
      </xdr:spPr>
    </xdr:pic>
    <xdr:clientData/>
  </xdr:oneCellAnchor>
  <xdr:oneCellAnchor>
    <xdr:from>
      <xdr:col>1</xdr:col>
      <xdr:colOff>2057400</xdr:colOff>
      <xdr:row>131</xdr:row>
      <xdr:rowOff>104775</xdr:rowOff>
    </xdr:from>
    <xdr:ext cx="4877481" cy="7344800"/>
    <xdr:pic>
      <xdr:nvPicPr>
        <xdr:cNvPr id="4" name="Image 3">
          <a:extLst>
            <a:ext uri="{FF2B5EF4-FFF2-40B4-BE49-F238E27FC236}">
              <a16:creationId xmlns:a16="http://schemas.microsoft.com/office/drawing/2014/main" id="{EFED65E2-4FA2-419B-A8AF-C44CB62972D8}"/>
            </a:ext>
          </a:extLst>
        </xdr:cNvPr>
        <xdr:cNvPicPr>
          <a:picLocks noChangeAspect="1"/>
        </xdr:cNvPicPr>
      </xdr:nvPicPr>
      <xdr:blipFill>
        <a:blip xmlns:r="http://schemas.openxmlformats.org/officeDocument/2006/relationships" r:embed="rId10"/>
        <a:stretch>
          <a:fillRect/>
        </a:stretch>
      </xdr:blipFill>
      <xdr:spPr>
        <a:xfrm>
          <a:off x="2819400" y="27841575"/>
          <a:ext cx="4877481" cy="73448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95250</xdr:colOff>
      <xdr:row>75</xdr:row>
      <xdr:rowOff>161925</xdr:rowOff>
    </xdr:from>
    <xdr:ext cx="6739155" cy="1800225"/>
    <xdr:pic>
      <xdr:nvPicPr>
        <xdr:cNvPr id="2" name="Image 1">
          <a:extLst>
            <a:ext uri="{FF2B5EF4-FFF2-40B4-BE49-F238E27FC236}">
              <a16:creationId xmlns:a16="http://schemas.microsoft.com/office/drawing/2014/main" id="{6F9DDF1B-548C-4F5D-A4A0-8539666F966C}"/>
            </a:ext>
          </a:extLst>
        </xdr:cNvPr>
        <xdr:cNvPicPr>
          <a:picLocks noChangeAspect="1"/>
        </xdr:cNvPicPr>
      </xdr:nvPicPr>
      <xdr:blipFill>
        <a:blip xmlns:r="http://schemas.openxmlformats.org/officeDocument/2006/relationships" r:embed="rId1"/>
        <a:stretch>
          <a:fillRect/>
        </a:stretch>
      </xdr:blipFill>
      <xdr:spPr>
        <a:xfrm>
          <a:off x="857250" y="14525625"/>
          <a:ext cx="6739155" cy="1800225"/>
        </a:xfrm>
        <a:prstGeom prst="rect">
          <a:avLst/>
        </a:prstGeom>
      </xdr:spPr>
    </xdr:pic>
    <xdr:clientData/>
  </xdr:oneCellAnchor>
  <xdr:oneCellAnchor>
    <xdr:from>
      <xdr:col>1</xdr:col>
      <xdr:colOff>600076</xdr:colOff>
      <xdr:row>89</xdr:row>
      <xdr:rowOff>9525</xdr:rowOff>
    </xdr:from>
    <xdr:ext cx="4654074" cy="4314825"/>
    <xdr:pic>
      <xdr:nvPicPr>
        <xdr:cNvPr id="3" name="Image 2">
          <a:extLst>
            <a:ext uri="{FF2B5EF4-FFF2-40B4-BE49-F238E27FC236}">
              <a16:creationId xmlns:a16="http://schemas.microsoft.com/office/drawing/2014/main" id="{C22542D7-3DFA-459E-93AE-6740745FBB23}"/>
            </a:ext>
          </a:extLst>
        </xdr:cNvPr>
        <xdr:cNvPicPr>
          <a:picLocks noChangeAspect="1"/>
        </xdr:cNvPicPr>
      </xdr:nvPicPr>
      <xdr:blipFill>
        <a:blip xmlns:r="http://schemas.openxmlformats.org/officeDocument/2006/relationships" r:embed="rId2"/>
        <a:stretch>
          <a:fillRect/>
        </a:stretch>
      </xdr:blipFill>
      <xdr:spPr>
        <a:xfrm>
          <a:off x="1362076" y="17040225"/>
          <a:ext cx="4654074" cy="4314825"/>
        </a:xfrm>
        <a:prstGeom prst="rect">
          <a:avLst/>
        </a:prstGeom>
      </xdr:spPr>
    </xdr:pic>
    <xdr:clientData/>
  </xdr:oneCellAnchor>
  <xdr:oneCellAnchor>
    <xdr:from>
      <xdr:col>1</xdr:col>
      <xdr:colOff>0</xdr:colOff>
      <xdr:row>64</xdr:row>
      <xdr:rowOff>0</xdr:rowOff>
    </xdr:from>
    <xdr:ext cx="6849431" cy="1181265"/>
    <xdr:pic>
      <xdr:nvPicPr>
        <xdr:cNvPr id="4" name="Image 3">
          <a:extLst>
            <a:ext uri="{FF2B5EF4-FFF2-40B4-BE49-F238E27FC236}">
              <a16:creationId xmlns:a16="http://schemas.microsoft.com/office/drawing/2014/main" id="{52448303-6AFA-4409-ABF6-82A3A24DEB04}"/>
            </a:ext>
          </a:extLst>
        </xdr:cNvPr>
        <xdr:cNvPicPr>
          <a:picLocks noChangeAspect="1"/>
        </xdr:cNvPicPr>
      </xdr:nvPicPr>
      <xdr:blipFill>
        <a:blip xmlns:r="http://schemas.openxmlformats.org/officeDocument/2006/relationships" r:embed="rId3"/>
        <a:stretch>
          <a:fillRect/>
        </a:stretch>
      </xdr:blipFill>
      <xdr:spPr>
        <a:xfrm>
          <a:off x="1524000" y="15811500"/>
          <a:ext cx="6849431" cy="118126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27</xdr:col>
      <xdr:colOff>266700</xdr:colOff>
      <xdr:row>3</xdr:row>
      <xdr:rowOff>28575</xdr:rowOff>
    </xdr:from>
    <xdr:ext cx="7753350" cy="8394916"/>
    <xdr:pic>
      <xdr:nvPicPr>
        <xdr:cNvPr id="2" name="Image 1">
          <a:extLst>
            <a:ext uri="{FF2B5EF4-FFF2-40B4-BE49-F238E27FC236}">
              <a16:creationId xmlns:a16="http://schemas.microsoft.com/office/drawing/2014/main" id="{2EDF8013-AF63-4FA8-B819-4C79B7DD004D}"/>
            </a:ext>
          </a:extLst>
        </xdr:cNvPr>
        <xdr:cNvPicPr>
          <a:picLocks noChangeAspect="1"/>
        </xdr:cNvPicPr>
      </xdr:nvPicPr>
      <xdr:blipFill>
        <a:blip xmlns:r="http://schemas.openxmlformats.org/officeDocument/2006/relationships" r:embed="rId1"/>
        <a:stretch>
          <a:fillRect/>
        </a:stretch>
      </xdr:blipFill>
      <xdr:spPr>
        <a:xfrm>
          <a:off x="20840700" y="600075"/>
          <a:ext cx="7753350" cy="839491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2</xdr:col>
      <xdr:colOff>133350</xdr:colOff>
      <xdr:row>9</xdr:row>
      <xdr:rowOff>47625</xdr:rowOff>
    </xdr:from>
    <xdr:ext cx="4419599" cy="3316007"/>
    <xdr:pic>
      <xdr:nvPicPr>
        <xdr:cNvPr id="2" name="Image 1" descr="Calculation">
          <a:extLst>
            <a:ext uri="{FF2B5EF4-FFF2-40B4-BE49-F238E27FC236}">
              <a16:creationId xmlns:a16="http://schemas.microsoft.com/office/drawing/2014/main" id="{3BC736D7-B4B1-43CD-B9CB-42464F76D3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7350" y="1762125"/>
          <a:ext cx="4419599" cy="33160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761999</xdr:colOff>
      <xdr:row>28</xdr:row>
      <xdr:rowOff>38100</xdr:rowOff>
    </xdr:from>
    <xdr:ext cx="4566897" cy="3409950"/>
    <xdr:pic>
      <xdr:nvPicPr>
        <xdr:cNvPr id="3" name="Image 2">
          <a:extLst>
            <a:ext uri="{FF2B5EF4-FFF2-40B4-BE49-F238E27FC236}">
              <a16:creationId xmlns:a16="http://schemas.microsoft.com/office/drawing/2014/main" id="{566E8707-7499-40EC-999C-6455A74A51BB}"/>
            </a:ext>
          </a:extLst>
        </xdr:cNvPr>
        <xdr:cNvPicPr>
          <a:picLocks noChangeAspect="1"/>
        </xdr:cNvPicPr>
      </xdr:nvPicPr>
      <xdr:blipFill>
        <a:blip xmlns:r="http://schemas.openxmlformats.org/officeDocument/2006/relationships" r:embed="rId2"/>
        <a:stretch>
          <a:fillRect/>
        </a:stretch>
      </xdr:blipFill>
      <xdr:spPr>
        <a:xfrm>
          <a:off x="1523999" y="5372100"/>
          <a:ext cx="4566897" cy="3409950"/>
        </a:xfrm>
        <a:prstGeom prst="rect">
          <a:avLst/>
        </a:prstGeom>
      </xdr:spPr>
    </xdr:pic>
    <xdr:clientData/>
  </xdr:oneCellAnchor>
  <xdr:oneCellAnchor>
    <xdr:from>
      <xdr:col>1</xdr:col>
      <xdr:colOff>0</xdr:colOff>
      <xdr:row>51</xdr:row>
      <xdr:rowOff>1</xdr:rowOff>
    </xdr:from>
    <xdr:ext cx="5772150" cy="625816"/>
    <xdr:pic>
      <xdr:nvPicPr>
        <xdr:cNvPr id="4" name="Image 3">
          <a:extLst>
            <a:ext uri="{FF2B5EF4-FFF2-40B4-BE49-F238E27FC236}">
              <a16:creationId xmlns:a16="http://schemas.microsoft.com/office/drawing/2014/main" id="{334F582D-3F14-48F0-BDEC-B68CC44F13E5}"/>
            </a:ext>
          </a:extLst>
        </xdr:cNvPr>
        <xdr:cNvPicPr>
          <a:picLocks noChangeAspect="1"/>
        </xdr:cNvPicPr>
      </xdr:nvPicPr>
      <xdr:blipFill>
        <a:blip xmlns:r="http://schemas.openxmlformats.org/officeDocument/2006/relationships" r:embed="rId3"/>
        <a:stretch>
          <a:fillRect/>
        </a:stretch>
      </xdr:blipFill>
      <xdr:spPr>
        <a:xfrm>
          <a:off x="762000" y="9715501"/>
          <a:ext cx="5772150" cy="62581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9</xdr:col>
      <xdr:colOff>295275</xdr:colOff>
      <xdr:row>22</xdr:row>
      <xdr:rowOff>95250</xdr:rowOff>
    </xdr:from>
    <xdr:ext cx="5699923" cy="7582958"/>
    <xdr:pic>
      <xdr:nvPicPr>
        <xdr:cNvPr id="2" name="Image 1">
          <a:extLst>
            <a:ext uri="{FF2B5EF4-FFF2-40B4-BE49-F238E27FC236}">
              <a16:creationId xmlns:a16="http://schemas.microsoft.com/office/drawing/2014/main" id="{521EFF6E-EDA1-4435-B696-498C67BDC541}"/>
            </a:ext>
          </a:extLst>
        </xdr:cNvPr>
        <xdr:cNvPicPr>
          <a:picLocks noChangeAspect="1"/>
        </xdr:cNvPicPr>
      </xdr:nvPicPr>
      <xdr:blipFill>
        <a:blip xmlns:r="http://schemas.openxmlformats.org/officeDocument/2006/relationships" r:embed="rId1"/>
        <a:stretch>
          <a:fillRect/>
        </a:stretch>
      </xdr:blipFill>
      <xdr:spPr>
        <a:xfrm>
          <a:off x="7153275" y="4286250"/>
          <a:ext cx="5699923" cy="7582958"/>
        </a:xfrm>
        <a:prstGeom prst="rect">
          <a:avLst/>
        </a:prstGeom>
      </xdr:spPr>
    </xdr:pic>
    <xdr:clientData/>
  </xdr:oneCellAnchor>
  <xdr:oneCellAnchor>
    <xdr:from>
      <xdr:col>0</xdr:col>
      <xdr:colOff>485775</xdr:colOff>
      <xdr:row>21</xdr:row>
      <xdr:rowOff>123825</xdr:rowOff>
    </xdr:from>
    <xdr:ext cx="7074382" cy="9829800"/>
    <xdr:pic>
      <xdr:nvPicPr>
        <xdr:cNvPr id="3" name="Image 2">
          <a:extLst>
            <a:ext uri="{FF2B5EF4-FFF2-40B4-BE49-F238E27FC236}">
              <a16:creationId xmlns:a16="http://schemas.microsoft.com/office/drawing/2014/main" id="{FC988A28-EDF6-484A-9D19-8EA72FC79825}"/>
            </a:ext>
          </a:extLst>
        </xdr:cNvPr>
        <xdr:cNvPicPr>
          <a:picLocks noChangeAspect="1"/>
        </xdr:cNvPicPr>
      </xdr:nvPicPr>
      <xdr:blipFill>
        <a:blip xmlns:r="http://schemas.openxmlformats.org/officeDocument/2006/relationships" r:embed="rId2"/>
        <a:stretch>
          <a:fillRect/>
        </a:stretch>
      </xdr:blipFill>
      <xdr:spPr>
        <a:xfrm>
          <a:off x="485775" y="4124325"/>
          <a:ext cx="7074382" cy="98298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11</xdr:col>
      <xdr:colOff>257175</xdr:colOff>
      <xdr:row>48</xdr:row>
      <xdr:rowOff>142874</xdr:rowOff>
    </xdr:from>
    <xdr:ext cx="1864180" cy="2352675"/>
    <xdr:pic>
      <xdr:nvPicPr>
        <xdr:cNvPr id="2" name="Image 1">
          <a:extLst>
            <a:ext uri="{FF2B5EF4-FFF2-40B4-BE49-F238E27FC236}">
              <a16:creationId xmlns:a16="http://schemas.microsoft.com/office/drawing/2014/main" id="{6E7F53F8-9F57-4CF9-860F-48EA37AE3B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39175" y="9286874"/>
          <a:ext cx="1864180" cy="2352675"/>
        </a:xfrm>
        <a:prstGeom prst="rect">
          <a:avLst/>
        </a:prstGeom>
      </xdr:spPr>
    </xdr:pic>
    <xdr:clientData/>
  </xdr:oneCellAnchor>
  <xdr:oneCellAnchor>
    <xdr:from>
      <xdr:col>10</xdr:col>
      <xdr:colOff>390526</xdr:colOff>
      <xdr:row>6</xdr:row>
      <xdr:rowOff>285750</xdr:rowOff>
    </xdr:from>
    <xdr:ext cx="3467100" cy="1209675"/>
    <xdr:pic>
      <xdr:nvPicPr>
        <xdr:cNvPr id="3" name="Image 2">
          <a:extLst>
            <a:ext uri="{FF2B5EF4-FFF2-40B4-BE49-F238E27FC236}">
              <a16:creationId xmlns:a16="http://schemas.microsoft.com/office/drawing/2014/main" id="{444FE0B5-C7EE-4990-8F19-7D187849C2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10526" y="1333500"/>
          <a:ext cx="3467100" cy="1209675"/>
        </a:xfrm>
        <a:prstGeom prst="rect">
          <a:avLst/>
        </a:prstGeom>
      </xdr:spPr>
    </xdr:pic>
    <xdr:clientData/>
  </xdr:oneCellAnchor>
  <xdr:oneCellAnchor>
    <xdr:from>
      <xdr:col>9</xdr:col>
      <xdr:colOff>638175</xdr:colOff>
      <xdr:row>14</xdr:row>
      <xdr:rowOff>19050</xdr:rowOff>
    </xdr:from>
    <xdr:ext cx="4219575" cy="2057400"/>
    <xdr:pic>
      <xdr:nvPicPr>
        <xdr:cNvPr id="4" name="Image 3">
          <a:extLst>
            <a:ext uri="{FF2B5EF4-FFF2-40B4-BE49-F238E27FC236}">
              <a16:creationId xmlns:a16="http://schemas.microsoft.com/office/drawing/2014/main" id="{ADA204D0-DD82-4014-A17B-6DB17EDAE9B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496175" y="2686050"/>
          <a:ext cx="4219575" cy="2057400"/>
        </a:xfrm>
        <a:prstGeom prst="rect">
          <a:avLst/>
        </a:prstGeom>
      </xdr:spPr>
    </xdr:pic>
    <xdr:clientData/>
  </xdr:oneCellAnchor>
  <xdr:oneCellAnchor>
    <xdr:from>
      <xdr:col>0</xdr:col>
      <xdr:colOff>400049</xdr:colOff>
      <xdr:row>201</xdr:row>
      <xdr:rowOff>209548</xdr:rowOff>
    </xdr:from>
    <xdr:ext cx="5756069" cy="3124201"/>
    <xdr:pic>
      <xdr:nvPicPr>
        <xdr:cNvPr id="5" name="Image 4">
          <a:extLst>
            <a:ext uri="{FF2B5EF4-FFF2-40B4-BE49-F238E27FC236}">
              <a16:creationId xmlns:a16="http://schemas.microsoft.com/office/drawing/2014/main" id="{2A42A55A-FA1F-4981-85BC-69F7D37257D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0049" y="38480998"/>
          <a:ext cx="5756069" cy="3124201"/>
        </a:xfrm>
        <a:prstGeom prst="rect">
          <a:avLst/>
        </a:prstGeom>
      </xdr:spPr>
    </xdr:pic>
    <xdr:clientData/>
  </xdr:oneCellAnchor>
  <xdr:oneCellAnchor>
    <xdr:from>
      <xdr:col>9</xdr:col>
      <xdr:colOff>47626</xdr:colOff>
      <xdr:row>151</xdr:row>
      <xdr:rowOff>95250</xdr:rowOff>
    </xdr:from>
    <xdr:ext cx="4991100" cy="1531480"/>
    <xdr:pic>
      <xdr:nvPicPr>
        <xdr:cNvPr id="6" name="Image 5">
          <a:extLst>
            <a:ext uri="{FF2B5EF4-FFF2-40B4-BE49-F238E27FC236}">
              <a16:creationId xmlns:a16="http://schemas.microsoft.com/office/drawing/2014/main" id="{F5525412-E80D-4F70-B683-E44B6FBB259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905626" y="28860750"/>
          <a:ext cx="4991100" cy="1531480"/>
        </a:xfrm>
        <a:prstGeom prst="rect">
          <a:avLst/>
        </a:prstGeom>
      </xdr:spPr>
    </xdr:pic>
    <xdr:clientData/>
  </xdr:oneCellAnchor>
  <xdr:oneCellAnchor>
    <xdr:from>
      <xdr:col>9</xdr:col>
      <xdr:colOff>219075</xdr:colOff>
      <xdr:row>174</xdr:row>
      <xdr:rowOff>95251</xdr:rowOff>
    </xdr:from>
    <xdr:ext cx="4800149" cy="1447800"/>
    <xdr:pic>
      <xdr:nvPicPr>
        <xdr:cNvPr id="7" name="Image 6">
          <a:extLst>
            <a:ext uri="{FF2B5EF4-FFF2-40B4-BE49-F238E27FC236}">
              <a16:creationId xmlns:a16="http://schemas.microsoft.com/office/drawing/2014/main" id="{8AFD3D06-DF99-4D3E-B9EC-7E8726A300A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077075" y="33242251"/>
          <a:ext cx="4800149" cy="1447800"/>
        </a:xfrm>
        <a:prstGeom prst="rect">
          <a:avLst/>
        </a:prstGeom>
      </xdr:spPr>
    </xdr:pic>
    <xdr:clientData/>
  </xdr:oneCellAnchor>
  <xdr:oneCellAnchor>
    <xdr:from>
      <xdr:col>8</xdr:col>
      <xdr:colOff>523875</xdr:colOff>
      <xdr:row>57</xdr:row>
      <xdr:rowOff>304801</xdr:rowOff>
    </xdr:from>
    <xdr:ext cx="5847231" cy="3390900"/>
    <xdr:pic>
      <xdr:nvPicPr>
        <xdr:cNvPr id="8" name="Image 7">
          <a:extLst>
            <a:ext uri="{FF2B5EF4-FFF2-40B4-BE49-F238E27FC236}">
              <a16:creationId xmlns:a16="http://schemas.microsoft.com/office/drawing/2014/main" id="{9060030F-0A2D-4C20-BFDC-E6BA5DC6F5B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619875" y="11049001"/>
          <a:ext cx="5847231" cy="3390900"/>
        </a:xfrm>
        <a:prstGeom prst="rect">
          <a:avLst/>
        </a:prstGeom>
      </xdr:spPr>
    </xdr:pic>
    <xdr:clientData/>
  </xdr:oneCellAnchor>
  <xdr:oneCellAnchor>
    <xdr:from>
      <xdr:col>9</xdr:col>
      <xdr:colOff>371475</xdr:colOff>
      <xdr:row>84</xdr:row>
      <xdr:rowOff>114301</xdr:rowOff>
    </xdr:from>
    <xdr:ext cx="5427503" cy="4324349"/>
    <xdr:pic>
      <xdr:nvPicPr>
        <xdr:cNvPr id="9" name="Image 8">
          <a:extLst>
            <a:ext uri="{FF2B5EF4-FFF2-40B4-BE49-F238E27FC236}">
              <a16:creationId xmlns:a16="http://schemas.microsoft.com/office/drawing/2014/main" id="{FD977313-4BA6-4FEB-9169-D96DB2478CB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229475" y="16116301"/>
          <a:ext cx="5427503" cy="4324349"/>
        </a:xfrm>
        <a:prstGeom prst="rect">
          <a:avLst/>
        </a:prstGeom>
      </xdr:spPr>
    </xdr:pic>
    <xdr:clientData/>
  </xdr:oneCellAnchor>
  <xdr:oneCellAnchor>
    <xdr:from>
      <xdr:col>8</xdr:col>
      <xdr:colOff>76199</xdr:colOff>
      <xdr:row>201</xdr:row>
      <xdr:rowOff>304800</xdr:rowOff>
    </xdr:from>
    <xdr:ext cx="6456835" cy="1562100"/>
    <xdr:pic>
      <xdr:nvPicPr>
        <xdr:cNvPr id="10" name="Image 9">
          <a:extLst>
            <a:ext uri="{FF2B5EF4-FFF2-40B4-BE49-F238E27FC236}">
              <a16:creationId xmlns:a16="http://schemas.microsoft.com/office/drawing/2014/main" id="{E04A09C3-D22A-4184-BAE3-1E213ABE58F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172199" y="38481000"/>
          <a:ext cx="6456835" cy="1562100"/>
        </a:xfrm>
        <a:prstGeom prst="rect">
          <a:avLst/>
        </a:prstGeom>
      </xdr:spPr>
    </xdr:pic>
    <xdr:clientData/>
  </xdr:oneCellAnchor>
  <xdr:oneCellAnchor>
    <xdr:from>
      <xdr:col>20</xdr:col>
      <xdr:colOff>381000</xdr:colOff>
      <xdr:row>170</xdr:row>
      <xdr:rowOff>38100</xdr:rowOff>
    </xdr:from>
    <xdr:ext cx="5120307" cy="6562725"/>
    <xdr:pic>
      <xdr:nvPicPr>
        <xdr:cNvPr id="11" name="Image 10">
          <a:extLst>
            <a:ext uri="{FF2B5EF4-FFF2-40B4-BE49-F238E27FC236}">
              <a16:creationId xmlns:a16="http://schemas.microsoft.com/office/drawing/2014/main" id="{F0703C74-BBBB-49FC-BD3B-2A0CA9A4EA3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5621000" y="32423100"/>
          <a:ext cx="5120307" cy="656272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10</xdr:col>
      <xdr:colOff>292100</xdr:colOff>
      <xdr:row>436</xdr:row>
      <xdr:rowOff>25400</xdr:rowOff>
    </xdr:from>
    <xdr:ext cx="2781300" cy="546423"/>
    <xdr:pic>
      <xdr:nvPicPr>
        <xdr:cNvPr id="2" name="Image 1">
          <a:extLst>
            <a:ext uri="{FF2B5EF4-FFF2-40B4-BE49-F238E27FC236}">
              <a16:creationId xmlns:a16="http://schemas.microsoft.com/office/drawing/2014/main" id="{41E011E4-D274-4C0D-95BC-8EF09B09AC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12100" y="83083400"/>
          <a:ext cx="2781300" cy="546423"/>
        </a:xfrm>
        <a:prstGeom prst="rect">
          <a:avLst/>
        </a:prstGeom>
      </xdr:spPr>
    </xdr:pic>
    <xdr:clientData/>
  </xdr:oneCellAnchor>
  <xdr:oneCellAnchor>
    <xdr:from>
      <xdr:col>10</xdr:col>
      <xdr:colOff>676275</xdr:colOff>
      <xdr:row>438</xdr:row>
      <xdr:rowOff>104775</xdr:rowOff>
    </xdr:from>
    <xdr:ext cx="504895" cy="498545"/>
    <xdr:pic>
      <xdr:nvPicPr>
        <xdr:cNvPr id="3" name="Image 2">
          <a:extLst>
            <a:ext uri="{FF2B5EF4-FFF2-40B4-BE49-F238E27FC236}">
              <a16:creationId xmlns:a16="http://schemas.microsoft.com/office/drawing/2014/main" id="{E3ECFF30-77C8-4AB8-893A-F699603A22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96275" y="83543775"/>
          <a:ext cx="504895" cy="498545"/>
        </a:xfrm>
        <a:prstGeom prst="rect">
          <a:avLst/>
        </a:prstGeom>
      </xdr:spPr>
    </xdr:pic>
    <xdr:clientData/>
  </xdr:oneCellAnchor>
  <xdr:oneCellAnchor>
    <xdr:from>
      <xdr:col>10</xdr:col>
      <xdr:colOff>0</xdr:colOff>
      <xdr:row>438</xdr:row>
      <xdr:rowOff>120650</xdr:rowOff>
    </xdr:from>
    <xdr:ext cx="514422" cy="479493"/>
    <xdr:pic>
      <xdr:nvPicPr>
        <xdr:cNvPr id="4" name="Image 3">
          <a:extLst>
            <a:ext uri="{FF2B5EF4-FFF2-40B4-BE49-F238E27FC236}">
              <a16:creationId xmlns:a16="http://schemas.microsoft.com/office/drawing/2014/main" id="{14801869-AEAE-4AA5-A39A-94ED8095417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20000" y="83559650"/>
          <a:ext cx="514422" cy="479493"/>
        </a:xfrm>
        <a:prstGeom prst="rect">
          <a:avLst/>
        </a:prstGeom>
      </xdr:spPr>
    </xdr:pic>
    <xdr:clientData/>
  </xdr:oneCellAnchor>
  <xdr:oneCellAnchor>
    <xdr:from>
      <xdr:col>10</xdr:col>
      <xdr:colOff>752475</xdr:colOff>
      <xdr:row>441</xdr:row>
      <xdr:rowOff>57150</xdr:rowOff>
    </xdr:from>
    <xdr:ext cx="514422" cy="543001"/>
    <xdr:pic>
      <xdr:nvPicPr>
        <xdr:cNvPr id="5" name="Image 4">
          <a:extLst>
            <a:ext uri="{FF2B5EF4-FFF2-40B4-BE49-F238E27FC236}">
              <a16:creationId xmlns:a16="http://schemas.microsoft.com/office/drawing/2014/main" id="{36B6D95A-C017-499A-AF0F-9852F164AB4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72475" y="84067650"/>
          <a:ext cx="514422" cy="543001"/>
        </a:xfrm>
        <a:prstGeom prst="rect">
          <a:avLst/>
        </a:prstGeom>
      </xdr:spPr>
    </xdr:pic>
    <xdr:clientData/>
  </xdr:oneCellAnchor>
  <xdr:oneCellAnchor>
    <xdr:from>
      <xdr:col>10</xdr:col>
      <xdr:colOff>19050</xdr:colOff>
      <xdr:row>441</xdr:row>
      <xdr:rowOff>76200</xdr:rowOff>
    </xdr:from>
    <xdr:ext cx="523948" cy="523948"/>
    <xdr:pic>
      <xdr:nvPicPr>
        <xdr:cNvPr id="6" name="Image 5">
          <a:extLst>
            <a:ext uri="{FF2B5EF4-FFF2-40B4-BE49-F238E27FC236}">
              <a16:creationId xmlns:a16="http://schemas.microsoft.com/office/drawing/2014/main" id="{CC7D11E3-8F2F-4E4C-B7E2-95C8CE48A0C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639050" y="84086700"/>
          <a:ext cx="523948" cy="523948"/>
        </a:xfrm>
        <a:prstGeom prst="rect">
          <a:avLst/>
        </a:prstGeom>
      </xdr:spPr>
    </xdr:pic>
    <xdr:clientData/>
  </xdr:oneCellAnchor>
  <xdr:oneCellAnchor>
    <xdr:from>
      <xdr:col>12</xdr:col>
      <xdr:colOff>12700</xdr:colOff>
      <xdr:row>438</xdr:row>
      <xdr:rowOff>88900</xdr:rowOff>
    </xdr:from>
    <xdr:ext cx="514422" cy="555703"/>
    <xdr:pic>
      <xdr:nvPicPr>
        <xdr:cNvPr id="7" name="Image 6">
          <a:extLst>
            <a:ext uri="{FF2B5EF4-FFF2-40B4-BE49-F238E27FC236}">
              <a16:creationId xmlns:a16="http://schemas.microsoft.com/office/drawing/2014/main" id="{BFE80E7A-AA0F-4648-943C-07E09510EFC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156700" y="83527900"/>
          <a:ext cx="514422" cy="555703"/>
        </a:xfrm>
        <a:prstGeom prst="rect">
          <a:avLst/>
        </a:prstGeom>
      </xdr:spPr>
    </xdr:pic>
    <xdr:clientData/>
  </xdr:oneCellAnchor>
  <xdr:oneCellAnchor>
    <xdr:from>
      <xdr:col>11</xdr:col>
      <xdr:colOff>657225</xdr:colOff>
      <xdr:row>441</xdr:row>
      <xdr:rowOff>57150</xdr:rowOff>
    </xdr:from>
    <xdr:ext cx="504895" cy="552527"/>
    <xdr:pic>
      <xdr:nvPicPr>
        <xdr:cNvPr id="8" name="Image 7">
          <a:extLst>
            <a:ext uri="{FF2B5EF4-FFF2-40B4-BE49-F238E27FC236}">
              <a16:creationId xmlns:a16="http://schemas.microsoft.com/office/drawing/2014/main" id="{7EDAB217-DE2A-42DB-BBF7-C7617F7B825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039225" y="84067650"/>
          <a:ext cx="504895" cy="552527"/>
        </a:xfrm>
        <a:prstGeom prst="rect">
          <a:avLst/>
        </a:prstGeom>
      </xdr:spPr>
    </xdr:pic>
    <xdr:clientData/>
  </xdr:oneCellAnchor>
  <xdr:oneCellAnchor>
    <xdr:from>
      <xdr:col>14</xdr:col>
      <xdr:colOff>355600</xdr:colOff>
      <xdr:row>438</xdr:row>
      <xdr:rowOff>282575</xdr:rowOff>
    </xdr:from>
    <xdr:ext cx="533474" cy="517598"/>
    <xdr:pic>
      <xdr:nvPicPr>
        <xdr:cNvPr id="9" name="Image 8">
          <a:extLst>
            <a:ext uri="{FF2B5EF4-FFF2-40B4-BE49-F238E27FC236}">
              <a16:creationId xmlns:a16="http://schemas.microsoft.com/office/drawing/2014/main" id="{262F64B0-636A-4B3A-B070-B051EE9BAE2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023600" y="83626325"/>
          <a:ext cx="533474" cy="517598"/>
        </a:xfrm>
        <a:prstGeom prst="rect">
          <a:avLst/>
        </a:prstGeom>
      </xdr:spPr>
    </xdr:pic>
    <xdr:clientData/>
  </xdr:oneCellAnchor>
  <xdr:oneCellAnchor>
    <xdr:from>
      <xdr:col>14</xdr:col>
      <xdr:colOff>330200</xdr:colOff>
      <xdr:row>436</xdr:row>
      <xdr:rowOff>63500</xdr:rowOff>
    </xdr:from>
    <xdr:ext cx="514422" cy="527124"/>
    <xdr:pic>
      <xdr:nvPicPr>
        <xdr:cNvPr id="10" name="Image 9">
          <a:extLst>
            <a:ext uri="{FF2B5EF4-FFF2-40B4-BE49-F238E27FC236}">
              <a16:creationId xmlns:a16="http://schemas.microsoft.com/office/drawing/2014/main" id="{8D7AAA52-A58F-4D4D-A7FA-8E2F8D0E1A1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998200" y="83121500"/>
          <a:ext cx="514422" cy="527124"/>
        </a:xfrm>
        <a:prstGeom prst="rect">
          <a:avLst/>
        </a:prstGeom>
      </xdr:spPr>
    </xdr:pic>
    <xdr:clientData/>
  </xdr:oneCellAnchor>
  <xdr:oneCellAnchor>
    <xdr:from>
      <xdr:col>13</xdr:col>
      <xdr:colOff>82550</xdr:colOff>
      <xdr:row>438</xdr:row>
      <xdr:rowOff>244475</xdr:rowOff>
    </xdr:from>
    <xdr:ext cx="504895" cy="498545"/>
    <xdr:pic>
      <xdr:nvPicPr>
        <xdr:cNvPr id="11" name="Image 10">
          <a:extLst>
            <a:ext uri="{FF2B5EF4-FFF2-40B4-BE49-F238E27FC236}">
              <a16:creationId xmlns:a16="http://schemas.microsoft.com/office/drawing/2014/main" id="{047D8EBF-8306-401F-90B9-5B06F76998B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988550" y="83626325"/>
          <a:ext cx="504895" cy="49854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onn&#233;es\Bombache.astuces\extractions-multiples.xlsx" TargetMode="External"/><Relationship Id="rId1" Type="http://schemas.openxmlformats.org/officeDocument/2006/relationships/externalLinkPath" Target="/Donn&#233;es/Bombache.astuces/extractions-multiple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Donn&#233;es\1.UPRT\0-UPRT.fait\1-UPRT.FR-SITE-WEB\ff-fiches-fabrications\ff-fiches-fabrication-maj-08-2020\ff-22-formats-formules-pourcentages.xlsx" TargetMode="External"/><Relationship Id="rId1" Type="http://schemas.openxmlformats.org/officeDocument/2006/relationships/externalLinkPath" Target="/Donn&#233;es/1.UPRT/0-UPRT.fait/1-UPRT.FR-SITE-WEB/ff-fiches-fabrications/ff-fiches-fabrication-maj-08-2020/ff-22-formats-formules-pourcentages.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Desktop\BAR\chantier.bar.25.01.xlsx" TargetMode="External"/><Relationship Id="rId1" Type="http://schemas.openxmlformats.org/officeDocument/2006/relationships/externalLinkPath" Target="chantier.bar.25.01.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Joel\Desktop\CHANTIER\chantiers\chantier.bar.25.01.xlsx" TargetMode="External"/><Relationship Id="rId1" Type="http://schemas.openxmlformats.org/officeDocument/2006/relationships/externalLinkPath" Target="file:///C:\Users\Joel\Desktop\CHANTIER\chantiers\chantier.bar.25.01.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D:\Donn&#233;es\Bombache.astuces\recherche-multicritere.xlsx" TargetMode="External"/><Relationship Id="rId1" Type="http://schemas.openxmlformats.org/officeDocument/2006/relationships/externalLinkPath" Target="/Donn&#233;es/Bombache.astuces/recherche-multicriter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LEBOUCHER\Mes%20documents\Planning%20mensu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LE%20ROUZIC\Mes%20documents\1%20SAUVEGARDE%20A%20en%20cours%20et%20fonctionnement\1%20Diagrammes%20de%20Gantt\Diagr%202%20aide%20ok\spac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xtractions"/>
      <sheetName val="Bdd"/>
    </sheetNames>
    <sheetDataSet>
      <sheetData sheetId="0"/>
      <sheetData sheetId="1">
        <row r="6">
          <cell r="B6" t="str">
            <v>Ar001</v>
          </cell>
          <cell r="C6">
            <v>23</v>
          </cell>
          <cell r="D6">
            <v>22</v>
          </cell>
          <cell r="E6">
            <v>18</v>
          </cell>
          <cell r="F6">
            <v>32</v>
          </cell>
          <cell r="G6">
            <v>46</v>
          </cell>
          <cell r="H6">
            <v>0</v>
          </cell>
          <cell r="I6">
            <v>39</v>
          </cell>
          <cell r="J6">
            <v>17</v>
          </cell>
          <cell r="K6">
            <v>11</v>
          </cell>
          <cell r="L6">
            <v>18</v>
          </cell>
          <cell r="M6">
            <v>5</v>
          </cell>
          <cell r="N6">
            <v>27</v>
          </cell>
        </row>
        <row r="7">
          <cell r="B7" t="str">
            <v>Ar002</v>
          </cell>
          <cell r="C7">
            <v>18</v>
          </cell>
          <cell r="D7">
            <v>19</v>
          </cell>
          <cell r="E7">
            <v>0</v>
          </cell>
          <cell r="F7">
            <v>5</v>
          </cell>
          <cell r="G7">
            <v>20</v>
          </cell>
          <cell r="H7">
            <v>9</v>
          </cell>
          <cell r="I7">
            <v>10</v>
          </cell>
          <cell r="J7">
            <v>10</v>
          </cell>
          <cell r="K7">
            <v>37</v>
          </cell>
          <cell r="L7">
            <v>15</v>
          </cell>
          <cell r="M7">
            <v>36</v>
          </cell>
          <cell r="N7">
            <v>20</v>
          </cell>
        </row>
        <row r="8">
          <cell r="B8" t="str">
            <v>Ar003</v>
          </cell>
          <cell r="C8">
            <v>29</v>
          </cell>
          <cell r="D8">
            <v>17</v>
          </cell>
          <cell r="E8">
            <v>20</v>
          </cell>
          <cell r="F8">
            <v>6</v>
          </cell>
          <cell r="G8">
            <v>38</v>
          </cell>
          <cell r="H8">
            <v>8</v>
          </cell>
          <cell r="I8">
            <v>25</v>
          </cell>
          <cell r="J8">
            <v>13</v>
          </cell>
          <cell r="K8">
            <v>41</v>
          </cell>
          <cell r="L8">
            <v>41</v>
          </cell>
          <cell r="M8">
            <v>24</v>
          </cell>
          <cell r="N8">
            <v>38</v>
          </cell>
        </row>
        <row r="9">
          <cell r="B9" t="str">
            <v>Ar004</v>
          </cell>
          <cell r="C9">
            <v>17</v>
          </cell>
          <cell r="D9">
            <v>11</v>
          </cell>
          <cell r="E9">
            <v>9</v>
          </cell>
          <cell r="F9">
            <v>7</v>
          </cell>
          <cell r="G9">
            <v>5</v>
          </cell>
          <cell r="H9">
            <v>0</v>
          </cell>
          <cell r="I9">
            <v>19</v>
          </cell>
          <cell r="J9">
            <v>24</v>
          </cell>
          <cell r="K9">
            <v>41</v>
          </cell>
          <cell r="L9">
            <v>28</v>
          </cell>
          <cell r="M9">
            <v>30</v>
          </cell>
          <cell r="N9">
            <v>34</v>
          </cell>
        </row>
        <row r="10">
          <cell r="B10" t="str">
            <v>Ar005</v>
          </cell>
          <cell r="C10">
            <v>48</v>
          </cell>
          <cell r="D10">
            <v>40</v>
          </cell>
          <cell r="E10">
            <v>45</v>
          </cell>
          <cell r="F10">
            <v>0</v>
          </cell>
          <cell r="G10">
            <v>41</v>
          </cell>
          <cell r="H10">
            <v>31</v>
          </cell>
          <cell r="I10">
            <v>31</v>
          </cell>
          <cell r="J10">
            <v>37</v>
          </cell>
          <cell r="K10">
            <v>11</v>
          </cell>
          <cell r="L10">
            <v>26</v>
          </cell>
          <cell r="M10">
            <v>32</v>
          </cell>
          <cell r="N10">
            <v>1</v>
          </cell>
        </row>
        <row r="11">
          <cell r="B11" t="str">
            <v>Ar006</v>
          </cell>
          <cell r="C11">
            <v>12</v>
          </cell>
          <cell r="D11">
            <v>32</v>
          </cell>
          <cell r="E11">
            <v>35</v>
          </cell>
          <cell r="F11">
            <v>45</v>
          </cell>
          <cell r="G11">
            <v>32</v>
          </cell>
          <cell r="H11">
            <v>32</v>
          </cell>
          <cell r="I11">
            <v>46</v>
          </cell>
          <cell r="J11">
            <v>5</v>
          </cell>
          <cell r="K11">
            <v>2</v>
          </cell>
          <cell r="L11">
            <v>36</v>
          </cell>
          <cell r="M11">
            <v>25</v>
          </cell>
          <cell r="N11">
            <v>24</v>
          </cell>
        </row>
        <row r="12">
          <cell r="B12" t="str">
            <v>Ar007</v>
          </cell>
          <cell r="C12">
            <v>17</v>
          </cell>
          <cell r="D12">
            <v>15</v>
          </cell>
          <cell r="E12">
            <v>11</v>
          </cell>
          <cell r="F12">
            <v>42</v>
          </cell>
          <cell r="G12">
            <v>2</v>
          </cell>
          <cell r="H12">
            <v>4</v>
          </cell>
          <cell r="I12">
            <v>46</v>
          </cell>
          <cell r="J12">
            <v>17</v>
          </cell>
          <cell r="K12">
            <v>31</v>
          </cell>
          <cell r="L12">
            <v>42</v>
          </cell>
          <cell r="M12">
            <v>31</v>
          </cell>
          <cell r="N12">
            <v>48</v>
          </cell>
        </row>
        <row r="13">
          <cell r="B13" t="str">
            <v>Ar008</v>
          </cell>
          <cell r="C13">
            <v>36</v>
          </cell>
          <cell r="D13">
            <v>26</v>
          </cell>
          <cell r="E13">
            <v>45</v>
          </cell>
          <cell r="F13">
            <v>14</v>
          </cell>
          <cell r="G13">
            <v>34</v>
          </cell>
          <cell r="H13">
            <v>4</v>
          </cell>
          <cell r="I13">
            <v>9</v>
          </cell>
          <cell r="J13">
            <v>16</v>
          </cell>
          <cell r="K13">
            <v>11</v>
          </cell>
          <cell r="L13">
            <v>49</v>
          </cell>
          <cell r="M13">
            <v>42</v>
          </cell>
          <cell r="N13">
            <v>5</v>
          </cell>
        </row>
        <row r="14">
          <cell r="B14" t="str">
            <v>Ar009</v>
          </cell>
          <cell r="C14">
            <v>36</v>
          </cell>
          <cell r="D14">
            <v>48</v>
          </cell>
          <cell r="E14">
            <v>50</v>
          </cell>
          <cell r="F14">
            <v>6</v>
          </cell>
          <cell r="G14">
            <v>1</v>
          </cell>
          <cell r="H14">
            <v>35</v>
          </cell>
          <cell r="I14">
            <v>13</v>
          </cell>
          <cell r="J14">
            <v>12</v>
          </cell>
          <cell r="K14">
            <v>10</v>
          </cell>
          <cell r="L14">
            <v>18</v>
          </cell>
          <cell r="M14">
            <v>50</v>
          </cell>
          <cell r="N14">
            <v>14</v>
          </cell>
        </row>
        <row r="15">
          <cell r="B15" t="str">
            <v>Ar010</v>
          </cell>
          <cell r="C15">
            <v>22</v>
          </cell>
          <cell r="D15">
            <v>32</v>
          </cell>
          <cell r="E15">
            <v>45</v>
          </cell>
          <cell r="F15">
            <v>31</v>
          </cell>
          <cell r="G15">
            <v>21</v>
          </cell>
          <cell r="H15">
            <v>34</v>
          </cell>
          <cell r="I15">
            <v>36</v>
          </cell>
          <cell r="J15">
            <v>14</v>
          </cell>
          <cell r="K15">
            <v>48</v>
          </cell>
          <cell r="L15">
            <v>23</v>
          </cell>
          <cell r="M15">
            <v>6</v>
          </cell>
          <cell r="N15">
            <v>4</v>
          </cell>
        </row>
        <row r="16">
          <cell r="B16" t="str">
            <v>Ar011</v>
          </cell>
          <cell r="C16">
            <v>5</v>
          </cell>
          <cell r="D16">
            <v>30</v>
          </cell>
          <cell r="E16">
            <v>26</v>
          </cell>
          <cell r="F16">
            <v>11</v>
          </cell>
          <cell r="G16">
            <v>0</v>
          </cell>
          <cell r="H16">
            <v>22</v>
          </cell>
          <cell r="I16">
            <v>21</v>
          </cell>
          <cell r="J16">
            <v>9</v>
          </cell>
          <cell r="K16">
            <v>41</v>
          </cell>
          <cell r="L16">
            <v>17</v>
          </cell>
          <cell r="M16">
            <v>5</v>
          </cell>
          <cell r="N16">
            <v>2</v>
          </cell>
        </row>
        <row r="17">
          <cell r="B17" t="str">
            <v>Ar012</v>
          </cell>
          <cell r="C17">
            <v>43</v>
          </cell>
          <cell r="D17">
            <v>42</v>
          </cell>
          <cell r="E17">
            <v>27</v>
          </cell>
          <cell r="F17">
            <v>31</v>
          </cell>
          <cell r="G17">
            <v>41</v>
          </cell>
          <cell r="H17">
            <v>39</v>
          </cell>
          <cell r="I17">
            <v>35</v>
          </cell>
          <cell r="J17">
            <v>8</v>
          </cell>
          <cell r="K17">
            <v>5</v>
          </cell>
          <cell r="L17">
            <v>20</v>
          </cell>
          <cell r="M17">
            <v>36</v>
          </cell>
          <cell r="N17">
            <v>23</v>
          </cell>
        </row>
        <row r="18">
          <cell r="B18" t="str">
            <v>Ar013</v>
          </cell>
          <cell r="C18">
            <v>46</v>
          </cell>
          <cell r="D18">
            <v>1</v>
          </cell>
          <cell r="E18">
            <v>30</v>
          </cell>
          <cell r="F18">
            <v>10</v>
          </cell>
          <cell r="G18">
            <v>8</v>
          </cell>
          <cell r="H18">
            <v>38</v>
          </cell>
          <cell r="I18">
            <v>37</v>
          </cell>
          <cell r="J18">
            <v>33</v>
          </cell>
          <cell r="K18">
            <v>35</v>
          </cell>
          <cell r="L18">
            <v>12</v>
          </cell>
          <cell r="M18">
            <v>14</v>
          </cell>
          <cell r="N18">
            <v>24</v>
          </cell>
        </row>
        <row r="19">
          <cell r="B19" t="str">
            <v>Ar014</v>
          </cell>
          <cell r="C19">
            <v>25</v>
          </cell>
          <cell r="D19">
            <v>19</v>
          </cell>
          <cell r="E19">
            <v>48</v>
          </cell>
          <cell r="F19">
            <v>31</v>
          </cell>
          <cell r="G19">
            <v>34</v>
          </cell>
          <cell r="H19">
            <v>36</v>
          </cell>
          <cell r="I19">
            <v>45</v>
          </cell>
          <cell r="J19">
            <v>23</v>
          </cell>
          <cell r="K19">
            <v>17</v>
          </cell>
          <cell r="L19">
            <v>8</v>
          </cell>
          <cell r="M19">
            <v>36</v>
          </cell>
          <cell r="N19">
            <v>24</v>
          </cell>
        </row>
        <row r="20">
          <cell r="B20" t="str">
            <v>Ar015</v>
          </cell>
          <cell r="C20">
            <v>27</v>
          </cell>
          <cell r="D20">
            <v>24</v>
          </cell>
          <cell r="E20">
            <v>19</v>
          </cell>
          <cell r="F20">
            <v>18</v>
          </cell>
          <cell r="G20">
            <v>49</v>
          </cell>
          <cell r="H20">
            <v>50</v>
          </cell>
          <cell r="I20">
            <v>30</v>
          </cell>
          <cell r="J20">
            <v>47</v>
          </cell>
          <cell r="K20">
            <v>37</v>
          </cell>
          <cell r="L20">
            <v>35</v>
          </cell>
          <cell r="M20">
            <v>27</v>
          </cell>
          <cell r="N20">
            <v>35</v>
          </cell>
        </row>
        <row r="21">
          <cell r="B21" t="str">
            <v>Ar016</v>
          </cell>
          <cell r="C21">
            <v>47</v>
          </cell>
          <cell r="D21">
            <v>20</v>
          </cell>
          <cell r="E21">
            <v>28</v>
          </cell>
          <cell r="F21">
            <v>13</v>
          </cell>
          <cell r="G21">
            <v>38</v>
          </cell>
          <cell r="H21">
            <v>37</v>
          </cell>
          <cell r="I21">
            <v>12</v>
          </cell>
          <cell r="J21">
            <v>26</v>
          </cell>
          <cell r="K21">
            <v>37</v>
          </cell>
          <cell r="L21">
            <v>22</v>
          </cell>
          <cell r="M21">
            <v>32</v>
          </cell>
          <cell r="N21">
            <v>2</v>
          </cell>
        </row>
        <row r="22">
          <cell r="B22" t="str">
            <v>Ar017</v>
          </cell>
          <cell r="C22">
            <v>4</v>
          </cell>
          <cell r="D22">
            <v>38</v>
          </cell>
          <cell r="E22">
            <v>45</v>
          </cell>
          <cell r="F22">
            <v>34</v>
          </cell>
          <cell r="G22">
            <v>13</v>
          </cell>
          <cell r="H22">
            <v>6</v>
          </cell>
          <cell r="I22">
            <v>20</v>
          </cell>
          <cell r="J22">
            <v>38</v>
          </cell>
          <cell r="K22">
            <v>29</v>
          </cell>
          <cell r="L22">
            <v>48</v>
          </cell>
          <cell r="M22">
            <v>3</v>
          </cell>
          <cell r="N22">
            <v>27</v>
          </cell>
        </row>
        <row r="23">
          <cell r="B23" t="str">
            <v>Ar018</v>
          </cell>
          <cell r="C23">
            <v>36</v>
          </cell>
          <cell r="D23">
            <v>38</v>
          </cell>
          <cell r="E23">
            <v>36</v>
          </cell>
          <cell r="F23">
            <v>20</v>
          </cell>
          <cell r="G23">
            <v>0</v>
          </cell>
          <cell r="H23">
            <v>25</v>
          </cell>
          <cell r="I23">
            <v>8</v>
          </cell>
          <cell r="J23">
            <v>11</v>
          </cell>
          <cell r="K23">
            <v>5</v>
          </cell>
          <cell r="L23">
            <v>7</v>
          </cell>
          <cell r="M23">
            <v>37</v>
          </cell>
          <cell r="N23">
            <v>30</v>
          </cell>
        </row>
        <row r="24">
          <cell r="B24" t="str">
            <v>Ar019</v>
          </cell>
          <cell r="C24">
            <v>32</v>
          </cell>
          <cell r="D24">
            <v>12</v>
          </cell>
          <cell r="E24">
            <v>30</v>
          </cell>
          <cell r="F24">
            <v>21</v>
          </cell>
          <cell r="G24">
            <v>3</v>
          </cell>
          <cell r="H24">
            <v>5</v>
          </cell>
          <cell r="I24">
            <v>7</v>
          </cell>
          <cell r="J24">
            <v>28</v>
          </cell>
          <cell r="K24">
            <v>34</v>
          </cell>
          <cell r="L24">
            <v>30</v>
          </cell>
          <cell r="M24">
            <v>29</v>
          </cell>
          <cell r="N24">
            <v>47</v>
          </cell>
        </row>
        <row r="25">
          <cell r="B25" t="str">
            <v>Ar020</v>
          </cell>
          <cell r="C25">
            <v>2</v>
          </cell>
          <cell r="D25">
            <v>15</v>
          </cell>
          <cell r="E25">
            <v>10</v>
          </cell>
          <cell r="F25">
            <v>13</v>
          </cell>
          <cell r="G25">
            <v>18</v>
          </cell>
          <cell r="H25">
            <v>23</v>
          </cell>
          <cell r="I25">
            <v>11</v>
          </cell>
          <cell r="J25">
            <v>24</v>
          </cell>
          <cell r="K25">
            <v>37</v>
          </cell>
          <cell r="L25">
            <v>45</v>
          </cell>
          <cell r="M25">
            <v>44</v>
          </cell>
          <cell r="N25">
            <v>20</v>
          </cell>
        </row>
        <row r="26">
          <cell r="B26" t="str">
            <v>Ar021</v>
          </cell>
          <cell r="C26">
            <v>47</v>
          </cell>
          <cell r="D26">
            <v>43</v>
          </cell>
          <cell r="E26">
            <v>19</v>
          </cell>
          <cell r="F26">
            <v>24</v>
          </cell>
          <cell r="G26">
            <v>3</v>
          </cell>
          <cell r="H26">
            <v>6</v>
          </cell>
          <cell r="I26">
            <v>28</v>
          </cell>
          <cell r="J26">
            <v>27</v>
          </cell>
          <cell r="K26">
            <v>30</v>
          </cell>
          <cell r="L26">
            <v>5</v>
          </cell>
          <cell r="M26">
            <v>28</v>
          </cell>
          <cell r="N26">
            <v>36</v>
          </cell>
        </row>
        <row r="27">
          <cell r="B27" t="str">
            <v>Ar022</v>
          </cell>
          <cell r="C27">
            <v>6</v>
          </cell>
          <cell r="D27">
            <v>38</v>
          </cell>
          <cell r="E27">
            <v>18</v>
          </cell>
          <cell r="F27">
            <v>9</v>
          </cell>
          <cell r="G27">
            <v>15</v>
          </cell>
          <cell r="H27">
            <v>29</v>
          </cell>
          <cell r="I27">
            <v>44</v>
          </cell>
          <cell r="J27">
            <v>17</v>
          </cell>
          <cell r="K27">
            <v>1</v>
          </cell>
          <cell r="L27">
            <v>18</v>
          </cell>
          <cell r="M27">
            <v>34</v>
          </cell>
          <cell r="N27">
            <v>9</v>
          </cell>
        </row>
        <row r="28">
          <cell r="B28" t="str">
            <v>Ar023</v>
          </cell>
          <cell r="C28">
            <v>11</v>
          </cell>
          <cell r="D28">
            <v>32</v>
          </cell>
          <cell r="E28">
            <v>28</v>
          </cell>
          <cell r="F28">
            <v>7</v>
          </cell>
          <cell r="G28">
            <v>4</v>
          </cell>
          <cell r="H28">
            <v>30</v>
          </cell>
          <cell r="I28">
            <v>30</v>
          </cell>
          <cell r="J28">
            <v>13</v>
          </cell>
          <cell r="K28">
            <v>4</v>
          </cell>
          <cell r="L28">
            <v>48</v>
          </cell>
          <cell r="M28">
            <v>44</v>
          </cell>
          <cell r="N28">
            <v>46</v>
          </cell>
        </row>
        <row r="29">
          <cell r="B29" t="str">
            <v>Ar024</v>
          </cell>
          <cell r="C29">
            <v>4</v>
          </cell>
          <cell r="D29">
            <v>27</v>
          </cell>
          <cell r="E29">
            <v>38</v>
          </cell>
          <cell r="F29">
            <v>41</v>
          </cell>
          <cell r="G29">
            <v>35</v>
          </cell>
          <cell r="H29">
            <v>49</v>
          </cell>
          <cell r="I29">
            <v>2</v>
          </cell>
          <cell r="J29">
            <v>29</v>
          </cell>
          <cell r="K29">
            <v>40</v>
          </cell>
          <cell r="L29">
            <v>46</v>
          </cell>
          <cell r="M29">
            <v>24</v>
          </cell>
          <cell r="N29">
            <v>29</v>
          </cell>
        </row>
        <row r="30">
          <cell r="B30" t="str">
            <v>Ar025</v>
          </cell>
          <cell r="C30">
            <v>28</v>
          </cell>
          <cell r="D30">
            <v>8</v>
          </cell>
          <cell r="E30">
            <v>5</v>
          </cell>
          <cell r="F30">
            <v>16</v>
          </cell>
          <cell r="G30">
            <v>31</v>
          </cell>
          <cell r="H30">
            <v>15</v>
          </cell>
          <cell r="I30">
            <v>21</v>
          </cell>
          <cell r="J30">
            <v>30</v>
          </cell>
          <cell r="K30">
            <v>41</v>
          </cell>
          <cell r="L30">
            <v>34</v>
          </cell>
          <cell r="M30">
            <v>22</v>
          </cell>
          <cell r="N30">
            <v>14</v>
          </cell>
        </row>
        <row r="31">
          <cell r="B31" t="str">
            <v>Ar026</v>
          </cell>
          <cell r="C31">
            <v>32</v>
          </cell>
          <cell r="D31">
            <v>13</v>
          </cell>
          <cell r="E31">
            <v>47</v>
          </cell>
          <cell r="F31">
            <v>0</v>
          </cell>
          <cell r="G31">
            <v>36</v>
          </cell>
          <cell r="H31">
            <v>22</v>
          </cell>
          <cell r="I31">
            <v>49</v>
          </cell>
          <cell r="J31">
            <v>11</v>
          </cell>
          <cell r="K31">
            <v>26</v>
          </cell>
          <cell r="L31">
            <v>50</v>
          </cell>
          <cell r="M31">
            <v>41</v>
          </cell>
          <cell r="N31">
            <v>36</v>
          </cell>
        </row>
        <row r="32">
          <cell r="B32" t="str">
            <v>Ar027</v>
          </cell>
          <cell r="C32">
            <v>26</v>
          </cell>
          <cell r="D32">
            <v>22</v>
          </cell>
          <cell r="E32">
            <v>28</v>
          </cell>
          <cell r="F32">
            <v>48</v>
          </cell>
          <cell r="G32">
            <v>43</v>
          </cell>
          <cell r="H32">
            <v>5</v>
          </cell>
          <cell r="I32">
            <v>41</v>
          </cell>
          <cell r="J32">
            <v>44</v>
          </cell>
          <cell r="K32">
            <v>6</v>
          </cell>
          <cell r="L32">
            <v>13</v>
          </cell>
          <cell r="M32">
            <v>30</v>
          </cell>
          <cell r="N32">
            <v>26</v>
          </cell>
        </row>
        <row r="33">
          <cell r="B33" t="str">
            <v>Ar028</v>
          </cell>
          <cell r="C33">
            <v>5</v>
          </cell>
          <cell r="D33">
            <v>11</v>
          </cell>
          <cell r="E33">
            <v>41</v>
          </cell>
          <cell r="F33">
            <v>36</v>
          </cell>
          <cell r="G33">
            <v>47</v>
          </cell>
          <cell r="H33">
            <v>23</v>
          </cell>
          <cell r="I33">
            <v>41</v>
          </cell>
          <cell r="J33">
            <v>48</v>
          </cell>
          <cell r="K33">
            <v>17</v>
          </cell>
          <cell r="L33">
            <v>3</v>
          </cell>
          <cell r="M33">
            <v>21</v>
          </cell>
          <cell r="N33">
            <v>47</v>
          </cell>
        </row>
        <row r="34">
          <cell r="B34" t="str">
            <v>Ar029</v>
          </cell>
          <cell r="C34">
            <v>31</v>
          </cell>
          <cell r="D34">
            <v>40</v>
          </cell>
          <cell r="E34">
            <v>17</v>
          </cell>
          <cell r="F34">
            <v>41</v>
          </cell>
          <cell r="G34">
            <v>19</v>
          </cell>
          <cell r="H34">
            <v>45</v>
          </cell>
          <cell r="I34">
            <v>38</v>
          </cell>
          <cell r="J34">
            <v>25</v>
          </cell>
          <cell r="K34">
            <v>24</v>
          </cell>
          <cell r="L34">
            <v>1</v>
          </cell>
          <cell r="M34">
            <v>38</v>
          </cell>
          <cell r="N34">
            <v>8</v>
          </cell>
        </row>
        <row r="35">
          <cell r="B35" t="str">
            <v>Ar030</v>
          </cell>
          <cell r="C35">
            <v>18</v>
          </cell>
          <cell r="D35">
            <v>25</v>
          </cell>
          <cell r="E35">
            <v>46</v>
          </cell>
          <cell r="F35">
            <v>40</v>
          </cell>
          <cell r="G35">
            <v>1</v>
          </cell>
          <cell r="H35">
            <v>43</v>
          </cell>
          <cell r="I35">
            <v>0</v>
          </cell>
          <cell r="J35">
            <v>3</v>
          </cell>
          <cell r="K35">
            <v>27</v>
          </cell>
          <cell r="L35">
            <v>13</v>
          </cell>
          <cell r="M35">
            <v>43</v>
          </cell>
          <cell r="N35">
            <v>1</v>
          </cell>
        </row>
        <row r="36">
          <cell r="B36" t="str">
            <v>Ar031</v>
          </cell>
          <cell r="C36">
            <v>21</v>
          </cell>
          <cell r="D36">
            <v>14</v>
          </cell>
          <cell r="E36">
            <v>47</v>
          </cell>
          <cell r="F36">
            <v>36</v>
          </cell>
          <cell r="G36">
            <v>19</v>
          </cell>
          <cell r="H36">
            <v>16</v>
          </cell>
          <cell r="I36">
            <v>28</v>
          </cell>
          <cell r="J36">
            <v>47</v>
          </cell>
          <cell r="K36">
            <v>41</v>
          </cell>
          <cell r="L36">
            <v>36</v>
          </cell>
          <cell r="M36">
            <v>17</v>
          </cell>
          <cell r="N36">
            <v>18</v>
          </cell>
        </row>
        <row r="37">
          <cell r="B37" t="str">
            <v>Ar032</v>
          </cell>
          <cell r="C37">
            <v>36</v>
          </cell>
          <cell r="D37">
            <v>27</v>
          </cell>
          <cell r="E37">
            <v>27</v>
          </cell>
          <cell r="F37">
            <v>11</v>
          </cell>
          <cell r="G37">
            <v>28</v>
          </cell>
          <cell r="H37">
            <v>21</v>
          </cell>
          <cell r="I37">
            <v>12</v>
          </cell>
          <cell r="J37">
            <v>5</v>
          </cell>
          <cell r="K37">
            <v>50</v>
          </cell>
          <cell r="L37">
            <v>16</v>
          </cell>
          <cell r="M37">
            <v>27</v>
          </cell>
          <cell r="N37">
            <v>36</v>
          </cell>
        </row>
        <row r="38">
          <cell r="B38" t="str">
            <v>Ar033</v>
          </cell>
          <cell r="C38">
            <v>35</v>
          </cell>
          <cell r="D38">
            <v>29</v>
          </cell>
          <cell r="E38">
            <v>7</v>
          </cell>
          <cell r="F38">
            <v>27</v>
          </cell>
          <cell r="G38">
            <v>6</v>
          </cell>
          <cell r="H38">
            <v>24</v>
          </cell>
          <cell r="I38">
            <v>11</v>
          </cell>
          <cell r="J38">
            <v>20</v>
          </cell>
          <cell r="K38">
            <v>25</v>
          </cell>
          <cell r="L38">
            <v>8</v>
          </cell>
          <cell r="M38">
            <v>50</v>
          </cell>
          <cell r="N38">
            <v>2</v>
          </cell>
        </row>
        <row r="39">
          <cell r="B39" t="str">
            <v>Ar034</v>
          </cell>
          <cell r="C39">
            <v>11</v>
          </cell>
          <cell r="D39">
            <v>45</v>
          </cell>
          <cell r="E39">
            <v>27</v>
          </cell>
          <cell r="F39">
            <v>9</v>
          </cell>
          <cell r="G39">
            <v>7</v>
          </cell>
          <cell r="H39">
            <v>35</v>
          </cell>
          <cell r="I39">
            <v>10</v>
          </cell>
          <cell r="J39">
            <v>7</v>
          </cell>
          <cell r="K39">
            <v>10</v>
          </cell>
          <cell r="L39">
            <v>12</v>
          </cell>
          <cell r="M39">
            <v>38</v>
          </cell>
          <cell r="N39">
            <v>6</v>
          </cell>
        </row>
        <row r="40">
          <cell r="B40" t="str">
            <v>Ar035</v>
          </cell>
          <cell r="C40">
            <v>29</v>
          </cell>
          <cell r="D40">
            <v>13</v>
          </cell>
          <cell r="E40">
            <v>18</v>
          </cell>
          <cell r="F40">
            <v>24</v>
          </cell>
          <cell r="G40">
            <v>33</v>
          </cell>
          <cell r="H40">
            <v>17</v>
          </cell>
          <cell r="I40">
            <v>8</v>
          </cell>
          <cell r="J40">
            <v>25</v>
          </cell>
          <cell r="K40">
            <v>46</v>
          </cell>
          <cell r="L40">
            <v>39</v>
          </cell>
          <cell r="M40">
            <v>18</v>
          </cell>
          <cell r="N40">
            <v>17</v>
          </cell>
        </row>
        <row r="41">
          <cell r="B41" t="str">
            <v>Ar036</v>
          </cell>
          <cell r="C41">
            <v>37</v>
          </cell>
          <cell r="D41">
            <v>23</v>
          </cell>
          <cell r="E41">
            <v>7</v>
          </cell>
          <cell r="F41">
            <v>30</v>
          </cell>
          <cell r="G41">
            <v>20</v>
          </cell>
          <cell r="H41">
            <v>24</v>
          </cell>
          <cell r="I41">
            <v>1</v>
          </cell>
          <cell r="J41">
            <v>30</v>
          </cell>
          <cell r="K41">
            <v>43</v>
          </cell>
          <cell r="L41">
            <v>13</v>
          </cell>
          <cell r="M41">
            <v>31</v>
          </cell>
          <cell r="N41">
            <v>23</v>
          </cell>
        </row>
        <row r="42">
          <cell r="B42" t="str">
            <v>Ar037</v>
          </cell>
          <cell r="C42">
            <v>10</v>
          </cell>
          <cell r="D42">
            <v>1</v>
          </cell>
          <cell r="E42">
            <v>3</v>
          </cell>
          <cell r="F42">
            <v>6</v>
          </cell>
          <cell r="G42">
            <v>25</v>
          </cell>
          <cell r="H42">
            <v>42</v>
          </cell>
          <cell r="I42">
            <v>11</v>
          </cell>
          <cell r="J42">
            <v>24</v>
          </cell>
          <cell r="K42">
            <v>17</v>
          </cell>
          <cell r="L42">
            <v>49</v>
          </cell>
          <cell r="M42">
            <v>30</v>
          </cell>
          <cell r="N42">
            <v>48</v>
          </cell>
        </row>
        <row r="43">
          <cell r="B43" t="str">
            <v>Ar038</v>
          </cell>
          <cell r="C43">
            <v>38</v>
          </cell>
          <cell r="D43">
            <v>32</v>
          </cell>
          <cell r="E43">
            <v>4</v>
          </cell>
          <cell r="F43">
            <v>28</v>
          </cell>
          <cell r="G43">
            <v>42</v>
          </cell>
          <cell r="H43">
            <v>37</v>
          </cell>
          <cell r="I43">
            <v>30</v>
          </cell>
          <cell r="J43">
            <v>30</v>
          </cell>
          <cell r="K43">
            <v>19</v>
          </cell>
          <cell r="L43">
            <v>42</v>
          </cell>
          <cell r="M43">
            <v>25</v>
          </cell>
          <cell r="N43">
            <v>50</v>
          </cell>
        </row>
        <row r="44">
          <cell r="B44" t="str">
            <v>Ar039</v>
          </cell>
          <cell r="C44">
            <v>36</v>
          </cell>
          <cell r="D44">
            <v>41</v>
          </cell>
          <cell r="E44">
            <v>48</v>
          </cell>
          <cell r="F44">
            <v>8</v>
          </cell>
          <cell r="G44">
            <v>49</v>
          </cell>
          <cell r="H44">
            <v>48</v>
          </cell>
          <cell r="I44">
            <v>17</v>
          </cell>
          <cell r="J44">
            <v>33</v>
          </cell>
          <cell r="K44">
            <v>8</v>
          </cell>
          <cell r="L44">
            <v>43</v>
          </cell>
          <cell r="M44">
            <v>39</v>
          </cell>
          <cell r="N44">
            <v>47</v>
          </cell>
        </row>
        <row r="45">
          <cell r="B45" t="str">
            <v>Ar040</v>
          </cell>
          <cell r="C45">
            <v>43</v>
          </cell>
          <cell r="D45">
            <v>21</v>
          </cell>
          <cell r="E45">
            <v>29</v>
          </cell>
          <cell r="F45">
            <v>22</v>
          </cell>
          <cell r="G45">
            <v>43</v>
          </cell>
          <cell r="H45">
            <v>34</v>
          </cell>
          <cell r="I45">
            <v>7</v>
          </cell>
          <cell r="J45">
            <v>28</v>
          </cell>
          <cell r="K45">
            <v>13</v>
          </cell>
          <cell r="L45">
            <v>15</v>
          </cell>
          <cell r="M45">
            <v>40</v>
          </cell>
          <cell r="N45">
            <v>13</v>
          </cell>
        </row>
        <row r="46">
          <cell r="B46" t="str">
            <v>Ar041</v>
          </cell>
          <cell r="C46">
            <v>14</v>
          </cell>
          <cell r="D46">
            <v>0</v>
          </cell>
          <cell r="E46">
            <v>0</v>
          </cell>
          <cell r="F46">
            <v>40</v>
          </cell>
          <cell r="G46">
            <v>19</v>
          </cell>
          <cell r="H46">
            <v>48</v>
          </cell>
          <cell r="I46">
            <v>4</v>
          </cell>
          <cell r="J46">
            <v>17</v>
          </cell>
          <cell r="K46">
            <v>44</v>
          </cell>
          <cell r="L46">
            <v>49</v>
          </cell>
          <cell r="M46">
            <v>21</v>
          </cell>
          <cell r="N46">
            <v>28</v>
          </cell>
        </row>
        <row r="47">
          <cell r="B47" t="str">
            <v>Ar042</v>
          </cell>
          <cell r="C47">
            <v>48</v>
          </cell>
          <cell r="D47">
            <v>13</v>
          </cell>
          <cell r="E47">
            <v>8</v>
          </cell>
          <cell r="F47">
            <v>42</v>
          </cell>
          <cell r="G47">
            <v>0</v>
          </cell>
          <cell r="H47">
            <v>19</v>
          </cell>
          <cell r="I47">
            <v>42</v>
          </cell>
          <cell r="J47">
            <v>40</v>
          </cell>
          <cell r="K47">
            <v>36</v>
          </cell>
          <cell r="L47">
            <v>23</v>
          </cell>
          <cell r="M47">
            <v>37</v>
          </cell>
          <cell r="N47">
            <v>8</v>
          </cell>
        </row>
        <row r="48">
          <cell r="B48" t="str">
            <v>Ar043</v>
          </cell>
          <cell r="C48">
            <v>24</v>
          </cell>
          <cell r="D48">
            <v>15</v>
          </cell>
          <cell r="E48">
            <v>24</v>
          </cell>
          <cell r="F48">
            <v>38</v>
          </cell>
          <cell r="G48">
            <v>37</v>
          </cell>
          <cell r="H48">
            <v>4</v>
          </cell>
          <cell r="I48">
            <v>33</v>
          </cell>
          <cell r="J48">
            <v>50</v>
          </cell>
          <cell r="K48">
            <v>44</v>
          </cell>
          <cell r="L48">
            <v>12</v>
          </cell>
          <cell r="M48">
            <v>4</v>
          </cell>
          <cell r="N48">
            <v>50</v>
          </cell>
        </row>
        <row r="49">
          <cell r="B49" t="str">
            <v>Ar044</v>
          </cell>
          <cell r="C49">
            <v>15</v>
          </cell>
          <cell r="D49">
            <v>28</v>
          </cell>
          <cell r="E49">
            <v>37</v>
          </cell>
          <cell r="F49">
            <v>36</v>
          </cell>
          <cell r="G49">
            <v>10</v>
          </cell>
          <cell r="H49">
            <v>1</v>
          </cell>
          <cell r="I49">
            <v>17</v>
          </cell>
          <cell r="J49">
            <v>43</v>
          </cell>
          <cell r="K49">
            <v>18</v>
          </cell>
          <cell r="L49">
            <v>25</v>
          </cell>
          <cell r="M49">
            <v>18</v>
          </cell>
          <cell r="N49">
            <v>18</v>
          </cell>
        </row>
        <row r="50">
          <cell r="B50" t="str">
            <v>Ar045</v>
          </cell>
          <cell r="C50">
            <v>45</v>
          </cell>
          <cell r="D50">
            <v>43</v>
          </cell>
          <cell r="E50">
            <v>7</v>
          </cell>
          <cell r="F50">
            <v>0</v>
          </cell>
          <cell r="G50">
            <v>43</v>
          </cell>
          <cell r="H50">
            <v>18</v>
          </cell>
          <cell r="I50">
            <v>13</v>
          </cell>
          <cell r="J50">
            <v>32</v>
          </cell>
          <cell r="K50">
            <v>48</v>
          </cell>
          <cell r="L50">
            <v>47</v>
          </cell>
          <cell r="M50">
            <v>40</v>
          </cell>
          <cell r="N50">
            <v>2</v>
          </cell>
        </row>
        <row r="51">
          <cell r="B51" t="str">
            <v>Ar046</v>
          </cell>
          <cell r="C51">
            <v>43</v>
          </cell>
          <cell r="D51">
            <v>16</v>
          </cell>
          <cell r="E51">
            <v>1</v>
          </cell>
          <cell r="F51">
            <v>17</v>
          </cell>
          <cell r="G51">
            <v>8</v>
          </cell>
          <cell r="H51">
            <v>18</v>
          </cell>
          <cell r="I51">
            <v>46</v>
          </cell>
          <cell r="J51">
            <v>11</v>
          </cell>
          <cell r="K51">
            <v>12</v>
          </cell>
          <cell r="L51">
            <v>45</v>
          </cell>
          <cell r="M51">
            <v>32</v>
          </cell>
          <cell r="N51">
            <v>45</v>
          </cell>
        </row>
        <row r="52">
          <cell r="B52" t="str">
            <v>Ar047</v>
          </cell>
          <cell r="C52">
            <v>35</v>
          </cell>
          <cell r="D52">
            <v>32</v>
          </cell>
          <cell r="E52">
            <v>21</v>
          </cell>
          <cell r="F52">
            <v>29</v>
          </cell>
          <cell r="G52">
            <v>12</v>
          </cell>
          <cell r="H52">
            <v>9</v>
          </cell>
          <cell r="I52">
            <v>2</v>
          </cell>
          <cell r="J52">
            <v>44</v>
          </cell>
          <cell r="K52">
            <v>10</v>
          </cell>
          <cell r="L52">
            <v>6</v>
          </cell>
          <cell r="M52">
            <v>33</v>
          </cell>
          <cell r="N52">
            <v>35</v>
          </cell>
        </row>
        <row r="53">
          <cell r="B53" t="str">
            <v>Ar048</v>
          </cell>
          <cell r="C53">
            <v>31</v>
          </cell>
          <cell r="D53">
            <v>6</v>
          </cell>
          <cell r="E53">
            <v>6</v>
          </cell>
          <cell r="F53">
            <v>27</v>
          </cell>
          <cell r="G53">
            <v>48</v>
          </cell>
          <cell r="H53">
            <v>35</v>
          </cell>
          <cell r="I53">
            <v>50</v>
          </cell>
          <cell r="J53">
            <v>42</v>
          </cell>
          <cell r="K53">
            <v>42</v>
          </cell>
          <cell r="L53">
            <v>18</v>
          </cell>
          <cell r="M53">
            <v>6</v>
          </cell>
          <cell r="N53">
            <v>38</v>
          </cell>
        </row>
        <row r="54">
          <cell r="B54" t="str">
            <v>Ar049</v>
          </cell>
          <cell r="C54">
            <v>16</v>
          </cell>
          <cell r="D54">
            <v>31</v>
          </cell>
          <cell r="E54">
            <v>30</v>
          </cell>
          <cell r="F54">
            <v>30</v>
          </cell>
          <cell r="G54">
            <v>5</v>
          </cell>
          <cell r="H54">
            <v>49</v>
          </cell>
          <cell r="I54">
            <v>1</v>
          </cell>
          <cell r="J54">
            <v>27</v>
          </cell>
          <cell r="K54">
            <v>3</v>
          </cell>
          <cell r="L54">
            <v>11</v>
          </cell>
          <cell r="M54">
            <v>49</v>
          </cell>
          <cell r="N54">
            <v>11</v>
          </cell>
        </row>
        <row r="55">
          <cell r="B55" t="str">
            <v>Ar050</v>
          </cell>
          <cell r="C55">
            <v>34</v>
          </cell>
          <cell r="D55">
            <v>23</v>
          </cell>
          <cell r="E55">
            <v>2</v>
          </cell>
          <cell r="F55">
            <v>15</v>
          </cell>
          <cell r="G55">
            <v>13</v>
          </cell>
          <cell r="H55">
            <v>32</v>
          </cell>
          <cell r="I55">
            <v>0</v>
          </cell>
          <cell r="J55">
            <v>33</v>
          </cell>
          <cell r="K55">
            <v>47</v>
          </cell>
          <cell r="L55">
            <v>17</v>
          </cell>
          <cell r="M55">
            <v>31</v>
          </cell>
          <cell r="N55">
            <v>32</v>
          </cell>
        </row>
        <row r="56">
          <cell r="B56" t="str">
            <v>Ar051</v>
          </cell>
          <cell r="C56">
            <v>5</v>
          </cell>
          <cell r="D56">
            <v>4</v>
          </cell>
          <cell r="E56">
            <v>47</v>
          </cell>
          <cell r="F56">
            <v>47</v>
          </cell>
          <cell r="G56">
            <v>47</v>
          </cell>
          <cell r="H56">
            <v>14</v>
          </cell>
          <cell r="I56">
            <v>34</v>
          </cell>
          <cell r="J56">
            <v>42</v>
          </cell>
          <cell r="K56">
            <v>13</v>
          </cell>
          <cell r="L56">
            <v>14</v>
          </cell>
          <cell r="M56">
            <v>2</v>
          </cell>
          <cell r="N56">
            <v>22</v>
          </cell>
        </row>
        <row r="57">
          <cell r="B57" t="str">
            <v>Ar052</v>
          </cell>
          <cell r="C57">
            <v>46</v>
          </cell>
          <cell r="D57">
            <v>43</v>
          </cell>
          <cell r="E57">
            <v>1</v>
          </cell>
          <cell r="F57">
            <v>30</v>
          </cell>
          <cell r="G57">
            <v>32</v>
          </cell>
          <cell r="H57">
            <v>18</v>
          </cell>
          <cell r="I57">
            <v>39</v>
          </cell>
          <cell r="J57">
            <v>38</v>
          </cell>
          <cell r="K57">
            <v>34</v>
          </cell>
          <cell r="L57">
            <v>5</v>
          </cell>
          <cell r="M57">
            <v>32</v>
          </cell>
          <cell r="N57">
            <v>35</v>
          </cell>
        </row>
        <row r="58">
          <cell r="B58" t="str">
            <v>Ar053</v>
          </cell>
          <cell r="C58">
            <v>42</v>
          </cell>
          <cell r="D58">
            <v>32</v>
          </cell>
          <cell r="E58">
            <v>9</v>
          </cell>
          <cell r="F58">
            <v>42</v>
          </cell>
          <cell r="G58">
            <v>37</v>
          </cell>
          <cell r="H58">
            <v>6</v>
          </cell>
          <cell r="I58">
            <v>27</v>
          </cell>
          <cell r="J58">
            <v>25</v>
          </cell>
          <cell r="K58">
            <v>6</v>
          </cell>
          <cell r="L58">
            <v>22</v>
          </cell>
          <cell r="M58">
            <v>43</v>
          </cell>
          <cell r="N58">
            <v>33</v>
          </cell>
        </row>
        <row r="59">
          <cell r="B59" t="str">
            <v>Ar054</v>
          </cell>
          <cell r="C59">
            <v>38</v>
          </cell>
          <cell r="D59">
            <v>0</v>
          </cell>
          <cell r="E59">
            <v>29</v>
          </cell>
          <cell r="F59">
            <v>2</v>
          </cell>
          <cell r="G59">
            <v>38</v>
          </cell>
          <cell r="H59">
            <v>9</v>
          </cell>
          <cell r="I59">
            <v>2</v>
          </cell>
          <cell r="J59">
            <v>33</v>
          </cell>
          <cell r="K59">
            <v>37</v>
          </cell>
          <cell r="L59">
            <v>42</v>
          </cell>
          <cell r="M59">
            <v>39</v>
          </cell>
          <cell r="N59">
            <v>2</v>
          </cell>
        </row>
        <row r="60">
          <cell r="B60" t="str">
            <v>Ar055</v>
          </cell>
          <cell r="C60">
            <v>21</v>
          </cell>
          <cell r="D60">
            <v>22</v>
          </cell>
          <cell r="E60">
            <v>35</v>
          </cell>
          <cell r="F60">
            <v>26</v>
          </cell>
          <cell r="G60">
            <v>13</v>
          </cell>
          <cell r="H60">
            <v>43</v>
          </cell>
          <cell r="I60">
            <v>10</v>
          </cell>
          <cell r="J60">
            <v>5</v>
          </cell>
          <cell r="K60">
            <v>26</v>
          </cell>
          <cell r="L60">
            <v>31</v>
          </cell>
          <cell r="M60">
            <v>4</v>
          </cell>
          <cell r="N60">
            <v>27</v>
          </cell>
        </row>
        <row r="61">
          <cell r="B61" t="str">
            <v>Ar056</v>
          </cell>
          <cell r="C61">
            <v>43</v>
          </cell>
          <cell r="D61">
            <v>45</v>
          </cell>
          <cell r="E61">
            <v>16</v>
          </cell>
          <cell r="F61">
            <v>12</v>
          </cell>
          <cell r="G61">
            <v>18</v>
          </cell>
          <cell r="H61">
            <v>19</v>
          </cell>
          <cell r="I61">
            <v>17</v>
          </cell>
          <cell r="J61">
            <v>49</v>
          </cell>
          <cell r="K61">
            <v>45</v>
          </cell>
          <cell r="L61">
            <v>38</v>
          </cell>
          <cell r="M61">
            <v>11</v>
          </cell>
          <cell r="N61">
            <v>28</v>
          </cell>
        </row>
        <row r="62">
          <cell r="B62" t="str">
            <v>Ar057</v>
          </cell>
          <cell r="C62">
            <v>16</v>
          </cell>
          <cell r="D62">
            <v>36</v>
          </cell>
          <cell r="E62">
            <v>21</v>
          </cell>
          <cell r="F62">
            <v>6</v>
          </cell>
          <cell r="G62">
            <v>42</v>
          </cell>
          <cell r="H62">
            <v>36</v>
          </cell>
          <cell r="I62">
            <v>30</v>
          </cell>
          <cell r="J62">
            <v>4</v>
          </cell>
          <cell r="K62">
            <v>29</v>
          </cell>
          <cell r="L62">
            <v>36</v>
          </cell>
          <cell r="M62">
            <v>7</v>
          </cell>
          <cell r="N62">
            <v>20</v>
          </cell>
        </row>
        <row r="63">
          <cell r="B63" t="str">
            <v>Ar058</v>
          </cell>
          <cell r="C63">
            <v>21</v>
          </cell>
          <cell r="D63">
            <v>46</v>
          </cell>
          <cell r="E63">
            <v>26</v>
          </cell>
          <cell r="F63">
            <v>18</v>
          </cell>
          <cell r="G63">
            <v>6</v>
          </cell>
          <cell r="H63">
            <v>2</v>
          </cell>
          <cell r="I63">
            <v>49</v>
          </cell>
          <cell r="J63">
            <v>14</v>
          </cell>
          <cell r="K63">
            <v>31</v>
          </cell>
          <cell r="L63">
            <v>37</v>
          </cell>
          <cell r="M63">
            <v>34</v>
          </cell>
          <cell r="N63">
            <v>49</v>
          </cell>
        </row>
        <row r="64">
          <cell r="B64" t="str">
            <v>Ar059</v>
          </cell>
          <cell r="C64">
            <v>4</v>
          </cell>
          <cell r="D64">
            <v>32</v>
          </cell>
          <cell r="E64">
            <v>18</v>
          </cell>
          <cell r="F64">
            <v>32</v>
          </cell>
          <cell r="G64">
            <v>43</v>
          </cell>
          <cell r="H64">
            <v>46</v>
          </cell>
          <cell r="I64">
            <v>46</v>
          </cell>
          <cell r="J64">
            <v>8</v>
          </cell>
          <cell r="K64">
            <v>33</v>
          </cell>
          <cell r="L64">
            <v>8</v>
          </cell>
          <cell r="M64">
            <v>1</v>
          </cell>
          <cell r="N64">
            <v>5</v>
          </cell>
        </row>
        <row r="65">
          <cell r="B65" t="str">
            <v>Ar060</v>
          </cell>
          <cell r="C65">
            <v>40</v>
          </cell>
          <cell r="D65">
            <v>43</v>
          </cell>
          <cell r="E65">
            <v>24</v>
          </cell>
          <cell r="F65">
            <v>11</v>
          </cell>
          <cell r="G65">
            <v>35</v>
          </cell>
          <cell r="H65">
            <v>0</v>
          </cell>
          <cell r="I65">
            <v>41</v>
          </cell>
          <cell r="J65">
            <v>2</v>
          </cell>
          <cell r="K65">
            <v>8</v>
          </cell>
          <cell r="L65">
            <v>33</v>
          </cell>
          <cell r="M65">
            <v>41</v>
          </cell>
          <cell r="N65">
            <v>31</v>
          </cell>
        </row>
        <row r="66">
          <cell r="B66" t="str">
            <v>Ar061</v>
          </cell>
          <cell r="C66">
            <v>40</v>
          </cell>
          <cell r="D66">
            <v>39</v>
          </cell>
          <cell r="E66">
            <v>31</v>
          </cell>
          <cell r="F66">
            <v>23</v>
          </cell>
          <cell r="G66">
            <v>40</v>
          </cell>
          <cell r="H66">
            <v>20</v>
          </cell>
          <cell r="I66">
            <v>11</v>
          </cell>
          <cell r="J66">
            <v>2</v>
          </cell>
          <cell r="K66">
            <v>40</v>
          </cell>
          <cell r="L66">
            <v>1</v>
          </cell>
          <cell r="M66">
            <v>15</v>
          </cell>
          <cell r="N66">
            <v>32</v>
          </cell>
        </row>
        <row r="67">
          <cell r="B67" t="str">
            <v>Ar062</v>
          </cell>
          <cell r="C67">
            <v>42</v>
          </cell>
          <cell r="D67">
            <v>41</v>
          </cell>
          <cell r="E67">
            <v>26</v>
          </cell>
          <cell r="F67">
            <v>28</v>
          </cell>
          <cell r="G67">
            <v>41</v>
          </cell>
          <cell r="H67">
            <v>36</v>
          </cell>
          <cell r="I67">
            <v>22</v>
          </cell>
          <cell r="J67">
            <v>36</v>
          </cell>
          <cell r="K67">
            <v>10</v>
          </cell>
          <cell r="L67">
            <v>33</v>
          </cell>
          <cell r="M67">
            <v>7</v>
          </cell>
          <cell r="N67">
            <v>20</v>
          </cell>
        </row>
        <row r="68">
          <cell r="B68" t="str">
            <v>Ar063</v>
          </cell>
          <cell r="C68">
            <v>23</v>
          </cell>
          <cell r="D68">
            <v>12</v>
          </cell>
          <cell r="E68">
            <v>37</v>
          </cell>
          <cell r="F68">
            <v>11</v>
          </cell>
          <cell r="G68">
            <v>29</v>
          </cell>
          <cell r="H68">
            <v>16</v>
          </cell>
          <cell r="I68">
            <v>1</v>
          </cell>
          <cell r="J68">
            <v>37</v>
          </cell>
          <cell r="K68">
            <v>21</v>
          </cell>
          <cell r="L68">
            <v>50</v>
          </cell>
          <cell r="M68">
            <v>33</v>
          </cell>
          <cell r="N68">
            <v>25</v>
          </cell>
        </row>
        <row r="69">
          <cell r="B69" t="str">
            <v>Ar064</v>
          </cell>
          <cell r="C69">
            <v>21</v>
          </cell>
          <cell r="D69">
            <v>24</v>
          </cell>
          <cell r="E69">
            <v>39</v>
          </cell>
          <cell r="F69">
            <v>25</v>
          </cell>
          <cell r="G69">
            <v>48</v>
          </cell>
          <cell r="H69">
            <v>12</v>
          </cell>
          <cell r="I69">
            <v>40</v>
          </cell>
          <cell r="J69">
            <v>11</v>
          </cell>
          <cell r="K69">
            <v>7</v>
          </cell>
          <cell r="L69">
            <v>32</v>
          </cell>
          <cell r="M69">
            <v>30</v>
          </cell>
          <cell r="N69">
            <v>28</v>
          </cell>
        </row>
        <row r="70">
          <cell r="B70" t="str">
            <v>Ar065</v>
          </cell>
          <cell r="C70">
            <v>18</v>
          </cell>
          <cell r="D70">
            <v>44</v>
          </cell>
          <cell r="E70">
            <v>11</v>
          </cell>
          <cell r="F70">
            <v>49</v>
          </cell>
          <cell r="G70">
            <v>16</v>
          </cell>
          <cell r="H70">
            <v>23</v>
          </cell>
          <cell r="I70">
            <v>0</v>
          </cell>
          <cell r="J70">
            <v>44</v>
          </cell>
          <cell r="K70">
            <v>44</v>
          </cell>
          <cell r="L70">
            <v>10</v>
          </cell>
          <cell r="M70">
            <v>25</v>
          </cell>
          <cell r="N70">
            <v>21</v>
          </cell>
        </row>
        <row r="71">
          <cell r="B71" t="str">
            <v>Ar066</v>
          </cell>
          <cell r="C71">
            <v>22</v>
          </cell>
          <cell r="D71">
            <v>39</v>
          </cell>
          <cell r="E71">
            <v>25</v>
          </cell>
          <cell r="F71">
            <v>20</v>
          </cell>
          <cell r="G71">
            <v>31</v>
          </cell>
          <cell r="H71">
            <v>26</v>
          </cell>
          <cell r="I71">
            <v>32</v>
          </cell>
          <cell r="J71">
            <v>44</v>
          </cell>
          <cell r="K71">
            <v>18</v>
          </cell>
          <cell r="L71">
            <v>25</v>
          </cell>
          <cell r="M71">
            <v>18</v>
          </cell>
          <cell r="N71">
            <v>50</v>
          </cell>
        </row>
        <row r="72">
          <cell r="B72" t="str">
            <v>Ar067</v>
          </cell>
          <cell r="C72">
            <v>37</v>
          </cell>
          <cell r="D72">
            <v>37</v>
          </cell>
          <cell r="E72">
            <v>25</v>
          </cell>
          <cell r="F72">
            <v>17</v>
          </cell>
          <cell r="G72">
            <v>29</v>
          </cell>
          <cell r="H72">
            <v>23</v>
          </cell>
          <cell r="I72">
            <v>22</v>
          </cell>
          <cell r="J72">
            <v>13</v>
          </cell>
          <cell r="K72">
            <v>43</v>
          </cell>
          <cell r="L72">
            <v>46</v>
          </cell>
          <cell r="M72">
            <v>33</v>
          </cell>
          <cell r="N72">
            <v>0</v>
          </cell>
        </row>
        <row r="73">
          <cell r="B73" t="str">
            <v>Ar068</v>
          </cell>
          <cell r="C73">
            <v>41</v>
          </cell>
          <cell r="D73">
            <v>30</v>
          </cell>
          <cell r="E73">
            <v>24</v>
          </cell>
          <cell r="F73">
            <v>2</v>
          </cell>
          <cell r="G73">
            <v>40</v>
          </cell>
          <cell r="H73">
            <v>20</v>
          </cell>
          <cell r="I73">
            <v>35</v>
          </cell>
          <cell r="J73">
            <v>19</v>
          </cell>
          <cell r="K73">
            <v>5</v>
          </cell>
          <cell r="L73">
            <v>46</v>
          </cell>
          <cell r="M73">
            <v>23</v>
          </cell>
          <cell r="N73">
            <v>37</v>
          </cell>
        </row>
        <row r="74">
          <cell r="B74" t="str">
            <v>Ar069</v>
          </cell>
          <cell r="C74">
            <v>28</v>
          </cell>
          <cell r="D74">
            <v>19</v>
          </cell>
          <cell r="E74">
            <v>14</v>
          </cell>
          <cell r="F74">
            <v>33</v>
          </cell>
          <cell r="G74">
            <v>31</v>
          </cell>
          <cell r="H74">
            <v>24</v>
          </cell>
          <cell r="I74">
            <v>45</v>
          </cell>
          <cell r="J74">
            <v>14</v>
          </cell>
          <cell r="K74">
            <v>28</v>
          </cell>
          <cell r="L74">
            <v>0</v>
          </cell>
          <cell r="M74">
            <v>1</v>
          </cell>
          <cell r="N74">
            <v>38</v>
          </cell>
        </row>
        <row r="75">
          <cell r="B75" t="str">
            <v>Ar070</v>
          </cell>
          <cell r="C75">
            <v>8</v>
          </cell>
          <cell r="D75">
            <v>30</v>
          </cell>
          <cell r="E75">
            <v>0</v>
          </cell>
          <cell r="F75">
            <v>50</v>
          </cell>
          <cell r="G75">
            <v>3</v>
          </cell>
          <cell r="H75">
            <v>19</v>
          </cell>
          <cell r="I75">
            <v>34</v>
          </cell>
          <cell r="J75">
            <v>6</v>
          </cell>
          <cell r="K75">
            <v>24</v>
          </cell>
          <cell r="L75">
            <v>44</v>
          </cell>
          <cell r="M75">
            <v>8</v>
          </cell>
          <cell r="N75">
            <v>18</v>
          </cell>
        </row>
        <row r="76">
          <cell r="B76" t="str">
            <v>Ar071</v>
          </cell>
          <cell r="C76">
            <v>6</v>
          </cell>
          <cell r="D76">
            <v>20</v>
          </cell>
          <cell r="E76">
            <v>6</v>
          </cell>
          <cell r="F76">
            <v>28</v>
          </cell>
          <cell r="G76">
            <v>0</v>
          </cell>
          <cell r="H76">
            <v>17</v>
          </cell>
          <cell r="I76">
            <v>18</v>
          </cell>
          <cell r="J76">
            <v>47</v>
          </cell>
          <cell r="K76">
            <v>18</v>
          </cell>
          <cell r="L76">
            <v>17</v>
          </cell>
          <cell r="M76">
            <v>9</v>
          </cell>
          <cell r="N76">
            <v>6</v>
          </cell>
        </row>
        <row r="77">
          <cell r="B77" t="str">
            <v>Ar072</v>
          </cell>
          <cell r="C77">
            <v>14</v>
          </cell>
          <cell r="D77">
            <v>30</v>
          </cell>
          <cell r="E77">
            <v>35</v>
          </cell>
          <cell r="F77">
            <v>33</v>
          </cell>
          <cell r="G77">
            <v>33</v>
          </cell>
          <cell r="H77">
            <v>12</v>
          </cell>
          <cell r="I77">
            <v>39</v>
          </cell>
          <cell r="J77">
            <v>37</v>
          </cell>
          <cell r="K77">
            <v>25</v>
          </cell>
          <cell r="L77">
            <v>48</v>
          </cell>
          <cell r="M77">
            <v>16</v>
          </cell>
          <cell r="N77">
            <v>3</v>
          </cell>
        </row>
        <row r="78">
          <cell r="B78" t="str">
            <v>Ar073</v>
          </cell>
          <cell r="C78">
            <v>4</v>
          </cell>
          <cell r="D78">
            <v>18</v>
          </cell>
          <cell r="E78">
            <v>47</v>
          </cell>
          <cell r="F78">
            <v>14</v>
          </cell>
          <cell r="G78">
            <v>17</v>
          </cell>
          <cell r="H78">
            <v>40</v>
          </cell>
          <cell r="I78">
            <v>2</v>
          </cell>
          <cell r="J78">
            <v>4</v>
          </cell>
          <cell r="K78">
            <v>28</v>
          </cell>
          <cell r="L78">
            <v>38</v>
          </cell>
          <cell r="M78">
            <v>37</v>
          </cell>
          <cell r="N78">
            <v>27</v>
          </cell>
        </row>
        <row r="79">
          <cell r="B79" t="str">
            <v>Ar074</v>
          </cell>
          <cell r="C79">
            <v>5</v>
          </cell>
          <cell r="D79">
            <v>18</v>
          </cell>
          <cell r="E79">
            <v>50</v>
          </cell>
          <cell r="F79">
            <v>36</v>
          </cell>
          <cell r="G79">
            <v>3</v>
          </cell>
          <cell r="H79">
            <v>44</v>
          </cell>
          <cell r="I79">
            <v>0</v>
          </cell>
          <cell r="J79">
            <v>19</v>
          </cell>
          <cell r="K79">
            <v>49</v>
          </cell>
          <cell r="L79">
            <v>39</v>
          </cell>
          <cell r="M79">
            <v>28</v>
          </cell>
          <cell r="N79">
            <v>44</v>
          </cell>
        </row>
        <row r="80">
          <cell r="B80" t="str">
            <v>Ar075</v>
          </cell>
          <cell r="C80">
            <v>22</v>
          </cell>
          <cell r="D80">
            <v>28</v>
          </cell>
          <cell r="E80">
            <v>16</v>
          </cell>
          <cell r="F80">
            <v>15</v>
          </cell>
          <cell r="G80">
            <v>44</v>
          </cell>
          <cell r="H80">
            <v>25</v>
          </cell>
          <cell r="I80">
            <v>45</v>
          </cell>
          <cell r="J80">
            <v>15</v>
          </cell>
          <cell r="K80">
            <v>22</v>
          </cell>
          <cell r="L80">
            <v>19</v>
          </cell>
          <cell r="M80">
            <v>42</v>
          </cell>
          <cell r="N80">
            <v>14</v>
          </cell>
        </row>
        <row r="81">
          <cell r="B81" t="str">
            <v>Ar076</v>
          </cell>
          <cell r="C81">
            <v>50</v>
          </cell>
          <cell r="D81">
            <v>44</v>
          </cell>
          <cell r="E81">
            <v>47</v>
          </cell>
          <cell r="F81">
            <v>42</v>
          </cell>
          <cell r="G81">
            <v>10</v>
          </cell>
          <cell r="H81">
            <v>30</v>
          </cell>
          <cell r="I81">
            <v>3</v>
          </cell>
          <cell r="J81">
            <v>29</v>
          </cell>
          <cell r="K81">
            <v>10</v>
          </cell>
          <cell r="L81">
            <v>3</v>
          </cell>
          <cell r="M81">
            <v>35</v>
          </cell>
          <cell r="N81">
            <v>10</v>
          </cell>
        </row>
        <row r="82">
          <cell r="B82" t="str">
            <v>Ar077</v>
          </cell>
          <cell r="C82">
            <v>38</v>
          </cell>
          <cell r="D82">
            <v>20</v>
          </cell>
          <cell r="E82">
            <v>34</v>
          </cell>
          <cell r="F82">
            <v>16</v>
          </cell>
          <cell r="G82">
            <v>41</v>
          </cell>
          <cell r="H82">
            <v>33</v>
          </cell>
          <cell r="I82">
            <v>30</v>
          </cell>
          <cell r="J82">
            <v>1</v>
          </cell>
          <cell r="K82">
            <v>49</v>
          </cell>
          <cell r="L82">
            <v>49</v>
          </cell>
          <cell r="M82">
            <v>42</v>
          </cell>
          <cell r="N82">
            <v>25</v>
          </cell>
        </row>
        <row r="83">
          <cell r="B83" t="str">
            <v>Ar078</v>
          </cell>
          <cell r="C83">
            <v>40</v>
          </cell>
          <cell r="D83">
            <v>45</v>
          </cell>
          <cell r="E83">
            <v>14</v>
          </cell>
          <cell r="F83">
            <v>4</v>
          </cell>
          <cell r="G83">
            <v>16</v>
          </cell>
          <cell r="H83">
            <v>12</v>
          </cell>
          <cell r="I83">
            <v>37</v>
          </cell>
          <cell r="J83">
            <v>2</v>
          </cell>
          <cell r="K83">
            <v>42</v>
          </cell>
          <cell r="L83">
            <v>14</v>
          </cell>
          <cell r="M83">
            <v>30</v>
          </cell>
          <cell r="N83">
            <v>24</v>
          </cell>
        </row>
        <row r="84">
          <cell r="B84" t="str">
            <v>Ar079</v>
          </cell>
          <cell r="C84">
            <v>29</v>
          </cell>
          <cell r="D84">
            <v>5</v>
          </cell>
          <cell r="E84">
            <v>16</v>
          </cell>
          <cell r="F84">
            <v>38</v>
          </cell>
          <cell r="G84">
            <v>17</v>
          </cell>
          <cell r="H84">
            <v>17</v>
          </cell>
          <cell r="I84">
            <v>29</v>
          </cell>
          <cell r="J84">
            <v>9</v>
          </cell>
          <cell r="K84">
            <v>43</v>
          </cell>
          <cell r="L84">
            <v>49</v>
          </cell>
          <cell r="M84">
            <v>46</v>
          </cell>
          <cell r="N84">
            <v>28</v>
          </cell>
        </row>
        <row r="85">
          <cell r="B85" t="str">
            <v>Ar080</v>
          </cell>
          <cell r="C85">
            <v>42</v>
          </cell>
          <cell r="D85">
            <v>4</v>
          </cell>
          <cell r="E85">
            <v>40</v>
          </cell>
          <cell r="F85">
            <v>30</v>
          </cell>
          <cell r="G85">
            <v>18</v>
          </cell>
          <cell r="H85">
            <v>33</v>
          </cell>
          <cell r="I85">
            <v>37</v>
          </cell>
          <cell r="J85">
            <v>18</v>
          </cell>
          <cell r="K85">
            <v>34</v>
          </cell>
          <cell r="L85">
            <v>45</v>
          </cell>
          <cell r="M85">
            <v>6</v>
          </cell>
          <cell r="N85">
            <v>29</v>
          </cell>
        </row>
        <row r="86">
          <cell r="B86" t="str">
            <v>Ar081</v>
          </cell>
          <cell r="C86">
            <v>7</v>
          </cell>
          <cell r="D86">
            <v>19</v>
          </cell>
          <cell r="E86">
            <v>32</v>
          </cell>
          <cell r="F86">
            <v>9</v>
          </cell>
          <cell r="G86">
            <v>48</v>
          </cell>
          <cell r="H86">
            <v>4</v>
          </cell>
          <cell r="I86">
            <v>16</v>
          </cell>
          <cell r="J86">
            <v>20</v>
          </cell>
          <cell r="K86">
            <v>48</v>
          </cell>
          <cell r="L86">
            <v>19</v>
          </cell>
          <cell r="M86">
            <v>4</v>
          </cell>
          <cell r="N86">
            <v>36</v>
          </cell>
        </row>
        <row r="87">
          <cell r="B87" t="str">
            <v>Ar082</v>
          </cell>
          <cell r="C87">
            <v>45</v>
          </cell>
          <cell r="D87">
            <v>37</v>
          </cell>
          <cell r="E87">
            <v>11</v>
          </cell>
          <cell r="F87">
            <v>37</v>
          </cell>
          <cell r="G87">
            <v>37</v>
          </cell>
          <cell r="H87">
            <v>16</v>
          </cell>
          <cell r="I87">
            <v>37</v>
          </cell>
          <cell r="J87">
            <v>13</v>
          </cell>
          <cell r="K87">
            <v>31</v>
          </cell>
          <cell r="L87">
            <v>4</v>
          </cell>
          <cell r="M87">
            <v>17</v>
          </cell>
          <cell r="N87">
            <v>33</v>
          </cell>
        </row>
        <row r="88">
          <cell r="B88" t="str">
            <v>Ar083</v>
          </cell>
          <cell r="C88">
            <v>9</v>
          </cell>
          <cell r="D88">
            <v>8</v>
          </cell>
          <cell r="E88">
            <v>41</v>
          </cell>
          <cell r="F88">
            <v>33</v>
          </cell>
          <cell r="G88">
            <v>18</v>
          </cell>
          <cell r="H88">
            <v>18</v>
          </cell>
          <cell r="I88">
            <v>29</v>
          </cell>
          <cell r="J88">
            <v>0</v>
          </cell>
          <cell r="K88">
            <v>11</v>
          </cell>
          <cell r="L88">
            <v>42</v>
          </cell>
          <cell r="M88">
            <v>24</v>
          </cell>
          <cell r="N88">
            <v>38</v>
          </cell>
        </row>
        <row r="89">
          <cell r="B89" t="str">
            <v>Ar084</v>
          </cell>
          <cell r="C89">
            <v>37</v>
          </cell>
          <cell r="D89">
            <v>23</v>
          </cell>
          <cell r="E89">
            <v>2</v>
          </cell>
          <cell r="F89">
            <v>15</v>
          </cell>
          <cell r="G89">
            <v>5</v>
          </cell>
          <cell r="H89">
            <v>19</v>
          </cell>
          <cell r="I89">
            <v>10</v>
          </cell>
          <cell r="J89">
            <v>35</v>
          </cell>
          <cell r="K89">
            <v>8</v>
          </cell>
          <cell r="L89">
            <v>45</v>
          </cell>
          <cell r="M89">
            <v>14</v>
          </cell>
          <cell r="N89">
            <v>30</v>
          </cell>
        </row>
        <row r="90">
          <cell r="B90" t="str">
            <v>Ar085</v>
          </cell>
          <cell r="C90">
            <v>21</v>
          </cell>
          <cell r="D90">
            <v>37</v>
          </cell>
          <cell r="E90">
            <v>8</v>
          </cell>
          <cell r="F90">
            <v>9</v>
          </cell>
          <cell r="G90">
            <v>34</v>
          </cell>
          <cell r="H90">
            <v>45</v>
          </cell>
          <cell r="I90">
            <v>33</v>
          </cell>
          <cell r="J90">
            <v>26</v>
          </cell>
          <cell r="K90">
            <v>26</v>
          </cell>
          <cell r="L90">
            <v>20</v>
          </cell>
          <cell r="M90">
            <v>46</v>
          </cell>
          <cell r="N90">
            <v>2</v>
          </cell>
        </row>
        <row r="91">
          <cell r="B91" t="str">
            <v>Ar086</v>
          </cell>
          <cell r="C91">
            <v>20</v>
          </cell>
          <cell r="D91">
            <v>21</v>
          </cell>
          <cell r="E91">
            <v>22</v>
          </cell>
          <cell r="F91">
            <v>19</v>
          </cell>
          <cell r="G91">
            <v>2</v>
          </cell>
          <cell r="H91">
            <v>34</v>
          </cell>
          <cell r="I91">
            <v>35</v>
          </cell>
          <cell r="J91">
            <v>12</v>
          </cell>
          <cell r="K91">
            <v>11</v>
          </cell>
          <cell r="L91">
            <v>1</v>
          </cell>
          <cell r="M91">
            <v>20</v>
          </cell>
          <cell r="N91">
            <v>26</v>
          </cell>
        </row>
        <row r="92">
          <cell r="B92" t="str">
            <v>Ar087</v>
          </cell>
          <cell r="C92">
            <v>33</v>
          </cell>
          <cell r="D92">
            <v>48</v>
          </cell>
          <cell r="E92">
            <v>26</v>
          </cell>
          <cell r="F92">
            <v>17</v>
          </cell>
          <cell r="G92">
            <v>33</v>
          </cell>
          <cell r="H92">
            <v>49</v>
          </cell>
          <cell r="I92">
            <v>34</v>
          </cell>
          <cell r="J92">
            <v>27</v>
          </cell>
          <cell r="K92">
            <v>19</v>
          </cell>
          <cell r="L92">
            <v>24</v>
          </cell>
          <cell r="M92">
            <v>11</v>
          </cell>
          <cell r="N92">
            <v>13</v>
          </cell>
        </row>
        <row r="93">
          <cell r="B93" t="str">
            <v>Ar088</v>
          </cell>
          <cell r="C93">
            <v>28</v>
          </cell>
          <cell r="D93">
            <v>47</v>
          </cell>
          <cell r="E93">
            <v>25</v>
          </cell>
          <cell r="F93">
            <v>17</v>
          </cell>
          <cell r="G93">
            <v>3</v>
          </cell>
          <cell r="H93">
            <v>33</v>
          </cell>
          <cell r="I93">
            <v>0</v>
          </cell>
          <cell r="J93">
            <v>12</v>
          </cell>
          <cell r="K93">
            <v>26</v>
          </cell>
          <cell r="L93">
            <v>30</v>
          </cell>
          <cell r="M93">
            <v>15</v>
          </cell>
          <cell r="N93">
            <v>34</v>
          </cell>
        </row>
        <row r="94">
          <cell r="B94" t="str">
            <v>Ar089</v>
          </cell>
          <cell r="C94">
            <v>33</v>
          </cell>
          <cell r="D94">
            <v>45</v>
          </cell>
          <cell r="E94">
            <v>19</v>
          </cell>
          <cell r="F94">
            <v>48</v>
          </cell>
          <cell r="G94">
            <v>41</v>
          </cell>
          <cell r="H94">
            <v>23</v>
          </cell>
          <cell r="I94">
            <v>12</v>
          </cell>
          <cell r="J94">
            <v>11</v>
          </cell>
          <cell r="K94">
            <v>32</v>
          </cell>
          <cell r="L94">
            <v>38</v>
          </cell>
          <cell r="M94">
            <v>21</v>
          </cell>
          <cell r="N94">
            <v>29</v>
          </cell>
        </row>
        <row r="95">
          <cell r="B95" t="str">
            <v>Ar090</v>
          </cell>
          <cell r="C95">
            <v>50</v>
          </cell>
          <cell r="D95">
            <v>34</v>
          </cell>
          <cell r="E95">
            <v>25</v>
          </cell>
          <cell r="F95">
            <v>24</v>
          </cell>
          <cell r="G95">
            <v>7</v>
          </cell>
          <cell r="H95">
            <v>13</v>
          </cell>
          <cell r="I95">
            <v>36</v>
          </cell>
          <cell r="J95">
            <v>17</v>
          </cell>
          <cell r="K95">
            <v>4</v>
          </cell>
          <cell r="L95">
            <v>43</v>
          </cell>
          <cell r="M95">
            <v>39</v>
          </cell>
          <cell r="N95">
            <v>47</v>
          </cell>
        </row>
        <row r="96">
          <cell r="B96" t="str">
            <v>Ar091</v>
          </cell>
          <cell r="C96">
            <v>30</v>
          </cell>
          <cell r="D96">
            <v>23</v>
          </cell>
          <cell r="E96">
            <v>23</v>
          </cell>
          <cell r="F96">
            <v>28</v>
          </cell>
          <cell r="G96">
            <v>28</v>
          </cell>
          <cell r="H96">
            <v>38</v>
          </cell>
          <cell r="I96">
            <v>17</v>
          </cell>
          <cell r="J96">
            <v>19</v>
          </cell>
          <cell r="K96">
            <v>46</v>
          </cell>
          <cell r="L96">
            <v>22</v>
          </cell>
          <cell r="M96">
            <v>24</v>
          </cell>
          <cell r="N96">
            <v>46</v>
          </cell>
        </row>
        <row r="97">
          <cell r="B97" t="str">
            <v>Ar092</v>
          </cell>
          <cell r="C97">
            <v>36</v>
          </cell>
          <cell r="D97">
            <v>41</v>
          </cell>
          <cell r="E97">
            <v>44</v>
          </cell>
          <cell r="F97">
            <v>20</v>
          </cell>
          <cell r="G97">
            <v>23</v>
          </cell>
          <cell r="H97">
            <v>25</v>
          </cell>
          <cell r="I97">
            <v>6</v>
          </cell>
          <cell r="J97">
            <v>14</v>
          </cell>
          <cell r="K97">
            <v>22</v>
          </cell>
          <cell r="L97">
            <v>24</v>
          </cell>
          <cell r="M97">
            <v>26</v>
          </cell>
          <cell r="N97">
            <v>28</v>
          </cell>
        </row>
        <row r="98">
          <cell r="B98" t="str">
            <v>Ar093</v>
          </cell>
          <cell r="C98">
            <v>36</v>
          </cell>
          <cell r="D98">
            <v>11</v>
          </cell>
          <cell r="E98">
            <v>49</v>
          </cell>
          <cell r="F98">
            <v>21</v>
          </cell>
          <cell r="G98">
            <v>33</v>
          </cell>
          <cell r="H98">
            <v>20</v>
          </cell>
          <cell r="I98">
            <v>4</v>
          </cell>
          <cell r="J98">
            <v>16</v>
          </cell>
          <cell r="K98">
            <v>29</v>
          </cell>
          <cell r="L98">
            <v>16</v>
          </cell>
          <cell r="M98">
            <v>13</v>
          </cell>
          <cell r="N98">
            <v>7</v>
          </cell>
        </row>
        <row r="99">
          <cell r="B99" t="str">
            <v>Ar094</v>
          </cell>
          <cell r="C99">
            <v>24</v>
          </cell>
          <cell r="D99">
            <v>44</v>
          </cell>
          <cell r="E99">
            <v>5</v>
          </cell>
          <cell r="F99">
            <v>41</v>
          </cell>
          <cell r="G99">
            <v>33</v>
          </cell>
          <cell r="H99">
            <v>6</v>
          </cell>
          <cell r="I99">
            <v>50</v>
          </cell>
          <cell r="J99">
            <v>2</v>
          </cell>
          <cell r="K99">
            <v>23</v>
          </cell>
          <cell r="L99">
            <v>47</v>
          </cell>
          <cell r="M99">
            <v>3</v>
          </cell>
          <cell r="N99">
            <v>13</v>
          </cell>
        </row>
        <row r="100">
          <cell r="B100" t="str">
            <v>Ar095</v>
          </cell>
          <cell r="C100">
            <v>5</v>
          </cell>
          <cell r="D100">
            <v>29</v>
          </cell>
          <cell r="E100">
            <v>19</v>
          </cell>
          <cell r="F100">
            <v>1</v>
          </cell>
          <cell r="G100">
            <v>1</v>
          </cell>
          <cell r="H100">
            <v>31</v>
          </cell>
          <cell r="I100">
            <v>12</v>
          </cell>
          <cell r="J100">
            <v>4</v>
          </cell>
          <cell r="K100">
            <v>21</v>
          </cell>
          <cell r="L100">
            <v>29</v>
          </cell>
          <cell r="M100">
            <v>50</v>
          </cell>
          <cell r="N100">
            <v>37</v>
          </cell>
        </row>
        <row r="101">
          <cell r="B101" t="str">
            <v>Ar096</v>
          </cell>
          <cell r="C101">
            <v>22</v>
          </cell>
          <cell r="D101">
            <v>5</v>
          </cell>
          <cell r="E101">
            <v>1</v>
          </cell>
          <cell r="F101">
            <v>17</v>
          </cell>
          <cell r="G101">
            <v>2</v>
          </cell>
          <cell r="H101">
            <v>11</v>
          </cell>
          <cell r="I101">
            <v>39</v>
          </cell>
          <cell r="J101">
            <v>1</v>
          </cell>
          <cell r="K101">
            <v>34</v>
          </cell>
          <cell r="L101">
            <v>31</v>
          </cell>
          <cell r="M101">
            <v>5</v>
          </cell>
          <cell r="N101">
            <v>31</v>
          </cell>
        </row>
        <row r="102">
          <cell r="B102" t="str">
            <v>Ar097</v>
          </cell>
          <cell r="C102">
            <v>36</v>
          </cell>
          <cell r="D102">
            <v>8</v>
          </cell>
          <cell r="E102">
            <v>41</v>
          </cell>
          <cell r="F102">
            <v>16</v>
          </cell>
          <cell r="G102">
            <v>21</v>
          </cell>
          <cell r="H102">
            <v>11</v>
          </cell>
          <cell r="I102">
            <v>14</v>
          </cell>
          <cell r="J102">
            <v>17</v>
          </cell>
          <cell r="K102">
            <v>15</v>
          </cell>
          <cell r="L102">
            <v>14</v>
          </cell>
          <cell r="M102">
            <v>47</v>
          </cell>
          <cell r="N102">
            <v>1</v>
          </cell>
        </row>
        <row r="103">
          <cell r="B103" t="str">
            <v>Ar098</v>
          </cell>
          <cell r="C103">
            <v>12</v>
          </cell>
          <cell r="D103">
            <v>42</v>
          </cell>
          <cell r="E103">
            <v>39</v>
          </cell>
          <cell r="F103">
            <v>15</v>
          </cell>
          <cell r="G103">
            <v>15</v>
          </cell>
          <cell r="H103">
            <v>10</v>
          </cell>
          <cell r="I103">
            <v>19</v>
          </cell>
          <cell r="J103">
            <v>9</v>
          </cell>
          <cell r="K103">
            <v>4</v>
          </cell>
          <cell r="L103">
            <v>43</v>
          </cell>
          <cell r="M103">
            <v>23</v>
          </cell>
          <cell r="N103">
            <v>21</v>
          </cell>
        </row>
        <row r="104">
          <cell r="B104" t="str">
            <v>Ar099</v>
          </cell>
          <cell r="C104">
            <v>36</v>
          </cell>
          <cell r="D104">
            <v>43</v>
          </cell>
          <cell r="E104">
            <v>38</v>
          </cell>
          <cell r="F104">
            <v>1</v>
          </cell>
          <cell r="G104">
            <v>28</v>
          </cell>
          <cell r="H104">
            <v>22</v>
          </cell>
          <cell r="I104">
            <v>6</v>
          </cell>
          <cell r="J104">
            <v>25</v>
          </cell>
          <cell r="K104">
            <v>19</v>
          </cell>
          <cell r="L104">
            <v>22</v>
          </cell>
          <cell r="M104">
            <v>25</v>
          </cell>
          <cell r="N104">
            <v>32</v>
          </cell>
        </row>
        <row r="105">
          <cell r="B105" t="str">
            <v>Ar100</v>
          </cell>
          <cell r="C105">
            <v>25</v>
          </cell>
          <cell r="D105">
            <v>28</v>
          </cell>
          <cell r="E105">
            <v>2</v>
          </cell>
          <cell r="F105">
            <v>37</v>
          </cell>
          <cell r="G105">
            <v>16</v>
          </cell>
          <cell r="H105">
            <v>48</v>
          </cell>
          <cell r="I105">
            <v>41</v>
          </cell>
          <cell r="J105">
            <v>20</v>
          </cell>
          <cell r="K105">
            <v>27</v>
          </cell>
          <cell r="L105">
            <v>34</v>
          </cell>
          <cell r="M105">
            <v>12</v>
          </cell>
          <cell r="N105">
            <v>7</v>
          </cell>
        </row>
        <row r="106">
          <cell r="B106" t="str">
            <v>Ar101</v>
          </cell>
          <cell r="C106">
            <v>39</v>
          </cell>
          <cell r="D106">
            <v>21</v>
          </cell>
          <cell r="E106">
            <v>36</v>
          </cell>
          <cell r="F106">
            <v>27</v>
          </cell>
          <cell r="G106">
            <v>44</v>
          </cell>
          <cell r="H106">
            <v>48</v>
          </cell>
          <cell r="I106">
            <v>48</v>
          </cell>
          <cell r="J106">
            <v>14</v>
          </cell>
          <cell r="K106">
            <v>32</v>
          </cell>
          <cell r="L106">
            <v>27</v>
          </cell>
          <cell r="M106">
            <v>6</v>
          </cell>
          <cell r="N106">
            <v>8</v>
          </cell>
        </row>
        <row r="107">
          <cell r="B107" t="str">
            <v>Ar102</v>
          </cell>
          <cell r="C107">
            <v>33</v>
          </cell>
          <cell r="D107">
            <v>26</v>
          </cell>
          <cell r="E107">
            <v>43</v>
          </cell>
          <cell r="F107">
            <v>39</v>
          </cell>
          <cell r="G107">
            <v>32</v>
          </cell>
          <cell r="H107">
            <v>49</v>
          </cell>
          <cell r="I107">
            <v>17</v>
          </cell>
          <cell r="J107">
            <v>10</v>
          </cell>
          <cell r="K107">
            <v>43</v>
          </cell>
          <cell r="L107">
            <v>28</v>
          </cell>
          <cell r="M107">
            <v>17</v>
          </cell>
          <cell r="N107">
            <v>11</v>
          </cell>
        </row>
        <row r="108">
          <cell r="B108" t="str">
            <v>Ar103</v>
          </cell>
          <cell r="C108">
            <v>3</v>
          </cell>
          <cell r="D108">
            <v>50</v>
          </cell>
          <cell r="E108">
            <v>16</v>
          </cell>
          <cell r="F108">
            <v>18</v>
          </cell>
          <cell r="G108">
            <v>23</v>
          </cell>
          <cell r="H108">
            <v>31</v>
          </cell>
          <cell r="I108">
            <v>23</v>
          </cell>
          <cell r="J108">
            <v>30</v>
          </cell>
          <cell r="K108">
            <v>36</v>
          </cell>
          <cell r="L108">
            <v>18</v>
          </cell>
          <cell r="M108">
            <v>32</v>
          </cell>
          <cell r="N108">
            <v>7</v>
          </cell>
        </row>
        <row r="109">
          <cell r="B109" t="str">
            <v>Ar104</v>
          </cell>
          <cell r="C109">
            <v>14</v>
          </cell>
          <cell r="D109">
            <v>3</v>
          </cell>
          <cell r="E109">
            <v>34</v>
          </cell>
          <cell r="F109">
            <v>5</v>
          </cell>
          <cell r="G109">
            <v>5</v>
          </cell>
          <cell r="H109">
            <v>22</v>
          </cell>
          <cell r="I109">
            <v>50</v>
          </cell>
          <cell r="J109">
            <v>14</v>
          </cell>
          <cell r="K109">
            <v>3</v>
          </cell>
          <cell r="L109">
            <v>1</v>
          </cell>
          <cell r="M109">
            <v>28</v>
          </cell>
          <cell r="N109">
            <v>38</v>
          </cell>
        </row>
        <row r="110">
          <cell r="B110" t="str">
            <v>Ar105</v>
          </cell>
          <cell r="C110">
            <v>41</v>
          </cell>
          <cell r="D110">
            <v>9</v>
          </cell>
          <cell r="E110">
            <v>34</v>
          </cell>
          <cell r="F110">
            <v>21</v>
          </cell>
          <cell r="G110">
            <v>50</v>
          </cell>
          <cell r="H110">
            <v>34</v>
          </cell>
          <cell r="I110">
            <v>10</v>
          </cell>
          <cell r="J110">
            <v>37</v>
          </cell>
          <cell r="K110">
            <v>45</v>
          </cell>
          <cell r="L110">
            <v>42</v>
          </cell>
          <cell r="M110">
            <v>24</v>
          </cell>
          <cell r="N110">
            <v>17</v>
          </cell>
        </row>
        <row r="111">
          <cell r="B111" t="str">
            <v>Ar106</v>
          </cell>
          <cell r="C111">
            <v>19</v>
          </cell>
          <cell r="D111">
            <v>50</v>
          </cell>
          <cell r="E111">
            <v>6</v>
          </cell>
          <cell r="F111">
            <v>14</v>
          </cell>
          <cell r="G111">
            <v>2</v>
          </cell>
          <cell r="H111">
            <v>35</v>
          </cell>
          <cell r="I111">
            <v>20</v>
          </cell>
          <cell r="J111">
            <v>20</v>
          </cell>
          <cell r="K111">
            <v>7</v>
          </cell>
          <cell r="L111">
            <v>40</v>
          </cell>
          <cell r="M111">
            <v>25</v>
          </cell>
          <cell r="N111">
            <v>37</v>
          </cell>
        </row>
        <row r="112">
          <cell r="B112" t="str">
            <v>Ar107</v>
          </cell>
          <cell r="C112">
            <v>18</v>
          </cell>
          <cell r="D112">
            <v>16</v>
          </cell>
          <cell r="E112">
            <v>49</v>
          </cell>
          <cell r="F112">
            <v>47</v>
          </cell>
          <cell r="G112">
            <v>47</v>
          </cell>
          <cell r="H112">
            <v>42</v>
          </cell>
          <cell r="I112">
            <v>26</v>
          </cell>
          <cell r="J112">
            <v>8</v>
          </cell>
          <cell r="K112">
            <v>26</v>
          </cell>
          <cell r="L112">
            <v>36</v>
          </cell>
          <cell r="M112">
            <v>30</v>
          </cell>
          <cell r="N112">
            <v>48</v>
          </cell>
        </row>
        <row r="113">
          <cell r="B113" t="str">
            <v>Ar108</v>
          </cell>
          <cell r="C113">
            <v>24</v>
          </cell>
          <cell r="D113">
            <v>30</v>
          </cell>
          <cell r="E113">
            <v>34</v>
          </cell>
          <cell r="F113">
            <v>40</v>
          </cell>
          <cell r="G113">
            <v>19</v>
          </cell>
          <cell r="H113">
            <v>47</v>
          </cell>
          <cell r="I113">
            <v>29</v>
          </cell>
          <cell r="J113">
            <v>33</v>
          </cell>
          <cell r="K113">
            <v>7</v>
          </cell>
          <cell r="L113">
            <v>13</v>
          </cell>
          <cell r="M113">
            <v>14</v>
          </cell>
          <cell r="N113">
            <v>22</v>
          </cell>
        </row>
        <row r="114">
          <cell r="B114" t="str">
            <v>Ar109</v>
          </cell>
          <cell r="C114">
            <v>20</v>
          </cell>
          <cell r="D114">
            <v>11</v>
          </cell>
          <cell r="E114">
            <v>25</v>
          </cell>
          <cell r="F114">
            <v>29</v>
          </cell>
          <cell r="G114">
            <v>36</v>
          </cell>
          <cell r="H114">
            <v>12</v>
          </cell>
          <cell r="I114">
            <v>1</v>
          </cell>
          <cell r="J114">
            <v>11</v>
          </cell>
          <cell r="K114">
            <v>47</v>
          </cell>
          <cell r="L114">
            <v>23</v>
          </cell>
          <cell r="M114">
            <v>43</v>
          </cell>
          <cell r="N114">
            <v>18</v>
          </cell>
        </row>
        <row r="115">
          <cell r="B115" t="str">
            <v>Ar110</v>
          </cell>
          <cell r="C115">
            <v>41</v>
          </cell>
          <cell r="D115">
            <v>17</v>
          </cell>
          <cell r="E115">
            <v>6</v>
          </cell>
          <cell r="F115">
            <v>4</v>
          </cell>
          <cell r="G115">
            <v>38</v>
          </cell>
          <cell r="H115">
            <v>7</v>
          </cell>
          <cell r="I115">
            <v>26</v>
          </cell>
          <cell r="J115">
            <v>3</v>
          </cell>
          <cell r="K115">
            <v>4</v>
          </cell>
          <cell r="L115">
            <v>3</v>
          </cell>
          <cell r="M115">
            <v>45</v>
          </cell>
          <cell r="N115">
            <v>12</v>
          </cell>
        </row>
        <row r="116">
          <cell r="B116" t="str">
            <v>Ar111</v>
          </cell>
          <cell r="C116">
            <v>26</v>
          </cell>
          <cell r="D116">
            <v>11</v>
          </cell>
          <cell r="E116">
            <v>7</v>
          </cell>
          <cell r="F116">
            <v>23</v>
          </cell>
          <cell r="G116">
            <v>19</v>
          </cell>
          <cell r="H116">
            <v>30</v>
          </cell>
          <cell r="I116">
            <v>44</v>
          </cell>
          <cell r="J116">
            <v>28</v>
          </cell>
          <cell r="K116">
            <v>49</v>
          </cell>
          <cell r="L116">
            <v>19</v>
          </cell>
          <cell r="M116">
            <v>45</v>
          </cell>
          <cell r="N116">
            <v>48</v>
          </cell>
        </row>
        <row r="117">
          <cell r="B117" t="str">
            <v>Ar112</v>
          </cell>
          <cell r="C117">
            <v>42</v>
          </cell>
          <cell r="D117">
            <v>46</v>
          </cell>
          <cell r="E117">
            <v>7</v>
          </cell>
          <cell r="F117">
            <v>27</v>
          </cell>
          <cell r="G117">
            <v>35</v>
          </cell>
          <cell r="H117">
            <v>47</v>
          </cell>
          <cell r="I117">
            <v>17</v>
          </cell>
          <cell r="J117">
            <v>37</v>
          </cell>
          <cell r="K117">
            <v>9</v>
          </cell>
          <cell r="L117">
            <v>40</v>
          </cell>
          <cell r="M117">
            <v>44</v>
          </cell>
          <cell r="N117">
            <v>15</v>
          </cell>
        </row>
        <row r="118">
          <cell r="B118" t="str">
            <v>Ar113</v>
          </cell>
          <cell r="C118">
            <v>26</v>
          </cell>
          <cell r="D118">
            <v>31</v>
          </cell>
          <cell r="E118">
            <v>6</v>
          </cell>
          <cell r="F118">
            <v>7</v>
          </cell>
          <cell r="G118">
            <v>7</v>
          </cell>
          <cell r="H118">
            <v>22</v>
          </cell>
          <cell r="I118">
            <v>15</v>
          </cell>
          <cell r="J118">
            <v>33</v>
          </cell>
          <cell r="K118">
            <v>8</v>
          </cell>
          <cell r="L118">
            <v>25</v>
          </cell>
          <cell r="M118">
            <v>39</v>
          </cell>
          <cell r="N118">
            <v>9</v>
          </cell>
        </row>
        <row r="119">
          <cell r="B119" t="str">
            <v>Ar114</v>
          </cell>
          <cell r="C119">
            <v>34</v>
          </cell>
          <cell r="D119">
            <v>5</v>
          </cell>
          <cell r="E119">
            <v>29</v>
          </cell>
          <cell r="F119">
            <v>44</v>
          </cell>
          <cell r="G119">
            <v>7</v>
          </cell>
          <cell r="H119">
            <v>4</v>
          </cell>
          <cell r="I119">
            <v>5</v>
          </cell>
          <cell r="J119">
            <v>14</v>
          </cell>
          <cell r="K119">
            <v>24</v>
          </cell>
          <cell r="L119">
            <v>34</v>
          </cell>
          <cell r="M119">
            <v>1</v>
          </cell>
          <cell r="N119">
            <v>49</v>
          </cell>
        </row>
        <row r="120">
          <cell r="B120" t="str">
            <v>Ar115</v>
          </cell>
          <cell r="C120">
            <v>18</v>
          </cell>
          <cell r="D120">
            <v>15</v>
          </cell>
          <cell r="E120">
            <v>4</v>
          </cell>
          <cell r="F120">
            <v>0</v>
          </cell>
          <cell r="G120">
            <v>12</v>
          </cell>
          <cell r="H120">
            <v>41</v>
          </cell>
          <cell r="I120">
            <v>26</v>
          </cell>
          <cell r="J120">
            <v>33</v>
          </cell>
          <cell r="K120">
            <v>1</v>
          </cell>
          <cell r="L120">
            <v>28</v>
          </cell>
          <cell r="M120">
            <v>10</v>
          </cell>
          <cell r="N120">
            <v>4</v>
          </cell>
        </row>
        <row r="121">
          <cell r="B121" t="str">
            <v>Ar116</v>
          </cell>
          <cell r="C121">
            <v>37</v>
          </cell>
          <cell r="D121">
            <v>41</v>
          </cell>
          <cell r="E121">
            <v>0</v>
          </cell>
          <cell r="F121">
            <v>26</v>
          </cell>
          <cell r="G121">
            <v>21</v>
          </cell>
          <cell r="H121">
            <v>38</v>
          </cell>
          <cell r="I121">
            <v>29</v>
          </cell>
          <cell r="J121">
            <v>1</v>
          </cell>
          <cell r="K121">
            <v>8</v>
          </cell>
          <cell r="L121">
            <v>36</v>
          </cell>
          <cell r="M121">
            <v>48</v>
          </cell>
          <cell r="N121">
            <v>49</v>
          </cell>
        </row>
        <row r="122">
          <cell r="B122" t="str">
            <v>Ar117</v>
          </cell>
          <cell r="C122">
            <v>8</v>
          </cell>
          <cell r="D122">
            <v>43</v>
          </cell>
          <cell r="E122">
            <v>8</v>
          </cell>
          <cell r="F122">
            <v>40</v>
          </cell>
          <cell r="G122">
            <v>1</v>
          </cell>
          <cell r="H122">
            <v>34</v>
          </cell>
          <cell r="I122">
            <v>40</v>
          </cell>
          <cell r="J122">
            <v>2</v>
          </cell>
          <cell r="K122">
            <v>36</v>
          </cell>
          <cell r="L122">
            <v>22</v>
          </cell>
          <cell r="M122">
            <v>46</v>
          </cell>
          <cell r="N122">
            <v>30</v>
          </cell>
        </row>
        <row r="123">
          <cell r="B123" t="str">
            <v>Ar118</v>
          </cell>
          <cell r="C123">
            <v>33</v>
          </cell>
          <cell r="D123">
            <v>48</v>
          </cell>
          <cell r="E123">
            <v>13</v>
          </cell>
          <cell r="F123">
            <v>20</v>
          </cell>
          <cell r="G123">
            <v>16</v>
          </cell>
          <cell r="H123">
            <v>4</v>
          </cell>
          <cell r="I123">
            <v>43</v>
          </cell>
          <cell r="J123">
            <v>30</v>
          </cell>
          <cell r="K123">
            <v>13</v>
          </cell>
          <cell r="L123">
            <v>34</v>
          </cell>
          <cell r="M123">
            <v>43</v>
          </cell>
          <cell r="N123">
            <v>6</v>
          </cell>
        </row>
        <row r="124">
          <cell r="B124" t="str">
            <v>Ar119</v>
          </cell>
          <cell r="C124">
            <v>18</v>
          </cell>
          <cell r="D124">
            <v>10</v>
          </cell>
          <cell r="E124">
            <v>6</v>
          </cell>
          <cell r="F124">
            <v>50</v>
          </cell>
          <cell r="G124">
            <v>47</v>
          </cell>
          <cell r="H124">
            <v>18</v>
          </cell>
          <cell r="I124">
            <v>26</v>
          </cell>
          <cell r="J124">
            <v>21</v>
          </cell>
          <cell r="K124">
            <v>21</v>
          </cell>
          <cell r="L124">
            <v>5</v>
          </cell>
          <cell r="M124">
            <v>37</v>
          </cell>
          <cell r="N124">
            <v>45</v>
          </cell>
        </row>
        <row r="125">
          <cell r="B125" t="str">
            <v>Ar120</v>
          </cell>
          <cell r="C125">
            <v>12</v>
          </cell>
          <cell r="D125">
            <v>45</v>
          </cell>
          <cell r="E125">
            <v>26</v>
          </cell>
          <cell r="F125">
            <v>23</v>
          </cell>
          <cell r="G125">
            <v>24</v>
          </cell>
          <cell r="H125">
            <v>15</v>
          </cell>
          <cell r="I125">
            <v>25</v>
          </cell>
          <cell r="J125">
            <v>30</v>
          </cell>
          <cell r="K125">
            <v>12</v>
          </cell>
          <cell r="L125">
            <v>50</v>
          </cell>
          <cell r="M125">
            <v>50</v>
          </cell>
          <cell r="N125">
            <v>25</v>
          </cell>
        </row>
        <row r="126">
          <cell r="B126" t="str">
            <v>Ar121</v>
          </cell>
          <cell r="C126">
            <v>46</v>
          </cell>
          <cell r="D126">
            <v>13</v>
          </cell>
          <cell r="E126">
            <v>46</v>
          </cell>
          <cell r="F126">
            <v>46</v>
          </cell>
          <cell r="G126">
            <v>24</v>
          </cell>
          <cell r="H126">
            <v>5</v>
          </cell>
          <cell r="I126">
            <v>20</v>
          </cell>
          <cell r="J126">
            <v>32</v>
          </cell>
          <cell r="K126">
            <v>34</v>
          </cell>
          <cell r="L126">
            <v>32</v>
          </cell>
          <cell r="M126">
            <v>9</v>
          </cell>
          <cell r="N126">
            <v>13</v>
          </cell>
        </row>
        <row r="127">
          <cell r="B127" t="str">
            <v>Ar122</v>
          </cell>
          <cell r="C127">
            <v>14</v>
          </cell>
          <cell r="D127">
            <v>33</v>
          </cell>
          <cell r="E127">
            <v>29</v>
          </cell>
          <cell r="F127">
            <v>41</v>
          </cell>
          <cell r="G127">
            <v>14</v>
          </cell>
          <cell r="H127">
            <v>19</v>
          </cell>
          <cell r="I127">
            <v>47</v>
          </cell>
          <cell r="J127">
            <v>11</v>
          </cell>
          <cell r="K127">
            <v>16</v>
          </cell>
          <cell r="L127">
            <v>43</v>
          </cell>
          <cell r="M127">
            <v>34</v>
          </cell>
          <cell r="N127">
            <v>48</v>
          </cell>
        </row>
        <row r="128">
          <cell r="B128" t="str">
            <v>Ar123</v>
          </cell>
          <cell r="C128">
            <v>32</v>
          </cell>
          <cell r="D128">
            <v>49</v>
          </cell>
          <cell r="E128">
            <v>13</v>
          </cell>
          <cell r="F128">
            <v>4</v>
          </cell>
          <cell r="G128">
            <v>32</v>
          </cell>
          <cell r="H128">
            <v>29</v>
          </cell>
          <cell r="I128">
            <v>6</v>
          </cell>
          <cell r="J128">
            <v>6</v>
          </cell>
          <cell r="K128">
            <v>7</v>
          </cell>
          <cell r="L128">
            <v>32</v>
          </cell>
          <cell r="M128">
            <v>50</v>
          </cell>
          <cell r="N128">
            <v>21</v>
          </cell>
        </row>
        <row r="129">
          <cell r="B129" t="str">
            <v>Ar124</v>
          </cell>
          <cell r="C129">
            <v>50</v>
          </cell>
          <cell r="D129">
            <v>19</v>
          </cell>
          <cell r="E129">
            <v>6</v>
          </cell>
          <cell r="F129">
            <v>8</v>
          </cell>
          <cell r="G129">
            <v>45</v>
          </cell>
          <cell r="H129">
            <v>43</v>
          </cell>
          <cell r="I129">
            <v>33</v>
          </cell>
          <cell r="J129">
            <v>23</v>
          </cell>
          <cell r="K129">
            <v>11</v>
          </cell>
          <cell r="L129">
            <v>0</v>
          </cell>
          <cell r="M129">
            <v>26</v>
          </cell>
          <cell r="N129">
            <v>21</v>
          </cell>
        </row>
        <row r="130">
          <cell r="B130" t="str">
            <v>Ar125</v>
          </cell>
          <cell r="C130">
            <v>22</v>
          </cell>
          <cell r="D130">
            <v>12</v>
          </cell>
          <cell r="E130">
            <v>8</v>
          </cell>
          <cell r="F130">
            <v>44</v>
          </cell>
          <cell r="G130">
            <v>47</v>
          </cell>
          <cell r="H130">
            <v>31</v>
          </cell>
          <cell r="I130">
            <v>26</v>
          </cell>
          <cell r="J130">
            <v>39</v>
          </cell>
          <cell r="K130">
            <v>11</v>
          </cell>
          <cell r="L130">
            <v>29</v>
          </cell>
          <cell r="M130">
            <v>50</v>
          </cell>
          <cell r="N130">
            <v>1</v>
          </cell>
        </row>
        <row r="131">
          <cell r="B131" t="str">
            <v>Ar126</v>
          </cell>
          <cell r="C131">
            <v>30</v>
          </cell>
          <cell r="D131">
            <v>30</v>
          </cell>
          <cell r="E131">
            <v>32</v>
          </cell>
          <cell r="F131">
            <v>38</v>
          </cell>
          <cell r="G131">
            <v>12</v>
          </cell>
          <cell r="H131">
            <v>45</v>
          </cell>
          <cell r="I131">
            <v>35</v>
          </cell>
          <cell r="J131">
            <v>26</v>
          </cell>
          <cell r="K131">
            <v>31</v>
          </cell>
          <cell r="L131">
            <v>50</v>
          </cell>
          <cell r="M131">
            <v>23</v>
          </cell>
          <cell r="N131">
            <v>9</v>
          </cell>
        </row>
        <row r="132">
          <cell r="B132" t="str">
            <v>Ar127</v>
          </cell>
          <cell r="C132">
            <v>31</v>
          </cell>
          <cell r="D132">
            <v>20</v>
          </cell>
          <cell r="E132">
            <v>6</v>
          </cell>
          <cell r="F132">
            <v>33</v>
          </cell>
          <cell r="G132">
            <v>0</v>
          </cell>
          <cell r="H132">
            <v>4</v>
          </cell>
          <cell r="I132">
            <v>19</v>
          </cell>
          <cell r="J132">
            <v>31</v>
          </cell>
          <cell r="K132">
            <v>50</v>
          </cell>
          <cell r="L132">
            <v>0</v>
          </cell>
          <cell r="M132">
            <v>37</v>
          </cell>
          <cell r="N132">
            <v>42</v>
          </cell>
        </row>
        <row r="133">
          <cell r="B133" t="str">
            <v>Ar128</v>
          </cell>
          <cell r="C133">
            <v>38</v>
          </cell>
          <cell r="D133">
            <v>23</v>
          </cell>
          <cell r="E133">
            <v>36</v>
          </cell>
          <cell r="F133">
            <v>27</v>
          </cell>
          <cell r="G133">
            <v>47</v>
          </cell>
          <cell r="H133">
            <v>14</v>
          </cell>
          <cell r="I133">
            <v>31</v>
          </cell>
          <cell r="J133">
            <v>48</v>
          </cell>
          <cell r="K133">
            <v>34</v>
          </cell>
          <cell r="L133">
            <v>38</v>
          </cell>
          <cell r="M133">
            <v>29</v>
          </cell>
          <cell r="N133">
            <v>1</v>
          </cell>
        </row>
        <row r="134">
          <cell r="B134" t="str">
            <v>Ar129</v>
          </cell>
          <cell r="C134">
            <v>41</v>
          </cell>
          <cell r="D134">
            <v>32</v>
          </cell>
          <cell r="E134">
            <v>13</v>
          </cell>
          <cell r="F134">
            <v>26</v>
          </cell>
          <cell r="G134">
            <v>25</v>
          </cell>
          <cell r="H134">
            <v>27</v>
          </cell>
          <cell r="I134">
            <v>50</v>
          </cell>
          <cell r="J134">
            <v>4</v>
          </cell>
          <cell r="K134">
            <v>31</v>
          </cell>
          <cell r="L134">
            <v>13</v>
          </cell>
          <cell r="M134">
            <v>42</v>
          </cell>
          <cell r="N134">
            <v>17</v>
          </cell>
        </row>
        <row r="135">
          <cell r="B135" t="str">
            <v>Ar130</v>
          </cell>
          <cell r="C135">
            <v>0</v>
          </cell>
          <cell r="D135">
            <v>13</v>
          </cell>
          <cell r="E135">
            <v>24</v>
          </cell>
          <cell r="F135">
            <v>15</v>
          </cell>
          <cell r="G135">
            <v>43</v>
          </cell>
          <cell r="H135">
            <v>8</v>
          </cell>
          <cell r="I135">
            <v>15</v>
          </cell>
          <cell r="J135">
            <v>12</v>
          </cell>
          <cell r="K135">
            <v>39</v>
          </cell>
          <cell r="L135">
            <v>11</v>
          </cell>
          <cell r="M135">
            <v>27</v>
          </cell>
          <cell r="N135">
            <v>19</v>
          </cell>
        </row>
        <row r="136">
          <cell r="B136" t="str">
            <v>Ar131</v>
          </cell>
          <cell r="C136">
            <v>2</v>
          </cell>
          <cell r="D136">
            <v>34</v>
          </cell>
          <cell r="E136">
            <v>6</v>
          </cell>
          <cell r="F136">
            <v>19</v>
          </cell>
          <cell r="G136">
            <v>6</v>
          </cell>
          <cell r="H136">
            <v>37</v>
          </cell>
          <cell r="I136">
            <v>7</v>
          </cell>
          <cell r="J136">
            <v>21</v>
          </cell>
          <cell r="K136">
            <v>2</v>
          </cell>
          <cell r="L136">
            <v>1</v>
          </cell>
          <cell r="M136">
            <v>22</v>
          </cell>
          <cell r="N136">
            <v>7</v>
          </cell>
        </row>
        <row r="137">
          <cell r="B137" t="str">
            <v>Ar132</v>
          </cell>
          <cell r="C137">
            <v>18</v>
          </cell>
          <cell r="D137">
            <v>3</v>
          </cell>
          <cell r="E137">
            <v>29</v>
          </cell>
          <cell r="F137">
            <v>32</v>
          </cell>
          <cell r="G137">
            <v>34</v>
          </cell>
          <cell r="H137">
            <v>22</v>
          </cell>
          <cell r="I137">
            <v>7</v>
          </cell>
          <cell r="J137">
            <v>40</v>
          </cell>
          <cell r="K137">
            <v>9</v>
          </cell>
          <cell r="L137">
            <v>16</v>
          </cell>
          <cell r="M137">
            <v>46</v>
          </cell>
          <cell r="N137">
            <v>22</v>
          </cell>
        </row>
        <row r="138">
          <cell r="B138" t="str">
            <v>Ar133</v>
          </cell>
          <cell r="C138">
            <v>40</v>
          </cell>
          <cell r="D138">
            <v>30</v>
          </cell>
          <cell r="E138">
            <v>24</v>
          </cell>
          <cell r="F138">
            <v>23</v>
          </cell>
          <cell r="G138">
            <v>18</v>
          </cell>
          <cell r="H138">
            <v>12</v>
          </cell>
          <cell r="I138">
            <v>7</v>
          </cell>
          <cell r="J138">
            <v>32</v>
          </cell>
          <cell r="K138">
            <v>14</v>
          </cell>
          <cell r="L138">
            <v>7</v>
          </cell>
          <cell r="M138">
            <v>21</v>
          </cell>
          <cell r="N138">
            <v>21</v>
          </cell>
        </row>
        <row r="139">
          <cell r="B139" t="str">
            <v>Ar134</v>
          </cell>
          <cell r="C139">
            <v>44</v>
          </cell>
          <cell r="D139">
            <v>37</v>
          </cell>
          <cell r="E139">
            <v>26</v>
          </cell>
          <cell r="F139">
            <v>49</v>
          </cell>
          <cell r="G139">
            <v>42</v>
          </cell>
          <cell r="H139">
            <v>4</v>
          </cell>
          <cell r="I139">
            <v>37</v>
          </cell>
          <cell r="J139">
            <v>1</v>
          </cell>
          <cell r="K139">
            <v>21</v>
          </cell>
          <cell r="L139">
            <v>1</v>
          </cell>
          <cell r="M139">
            <v>16</v>
          </cell>
          <cell r="N139">
            <v>39</v>
          </cell>
        </row>
        <row r="140">
          <cell r="B140" t="str">
            <v>Ar135</v>
          </cell>
          <cell r="C140">
            <v>7</v>
          </cell>
          <cell r="D140">
            <v>22</v>
          </cell>
          <cell r="E140">
            <v>9</v>
          </cell>
          <cell r="F140">
            <v>18</v>
          </cell>
          <cell r="G140">
            <v>46</v>
          </cell>
          <cell r="H140">
            <v>38</v>
          </cell>
          <cell r="I140">
            <v>46</v>
          </cell>
          <cell r="J140">
            <v>36</v>
          </cell>
          <cell r="K140">
            <v>2</v>
          </cell>
          <cell r="L140">
            <v>4</v>
          </cell>
          <cell r="M140">
            <v>15</v>
          </cell>
          <cell r="N140">
            <v>30</v>
          </cell>
        </row>
        <row r="141">
          <cell r="B141" t="str">
            <v>Ar136</v>
          </cell>
          <cell r="C141">
            <v>21</v>
          </cell>
          <cell r="D141">
            <v>20</v>
          </cell>
          <cell r="E141">
            <v>26</v>
          </cell>
          <cell r="F141">
            <v>20</v>
          </cell>
          <cell r="G141">
            <v>36</v>
          </cell>
          <cell r="H141">
            <v>37</v>
          </cell>
          <cell r="I141">
            <v>22</v>
          </cell>
          <cell r="J141">
            <v>30</v>
          </cell>
          <cell r="K141">
            <v>43</v>
          </cell>
          <cell r="L141">
            <v>7</v>
          </cell>
          <cell r="M141">
            <v>8</v>
          </cell>
          <cell r="N141">
            <v>21</v>
          </cell>
        </row>
        <row r="142">
          <cell r="B142" t="str">
            <v>Ar137</v>
          </cell>
          <cell r="C142">
            <v>37</v>
          </cell>
          <cell r="D142">
            <v>13</v>
          </cell>
          <cell r="E142">
            <v>45</v>
          </cell>
          <cell r="F142">
            <v>38</v>
          </cell>
          <cell r="G142">
            <v>23</v>
          </cell>
          <cell r="H142">
            <v>44</v>
          </cell>
          <cell r="I142">
            <v>27</v>
          </cell>
          <cell r="J142">
            <v>1</v>
          </cell>
          <cell r="K142">
            <v>24</v>
          </cell>
          <cell r="L142">
            <v>25</v>
          </cell>
          <cell r="M142">
            <v>9</v>
          </cell>
          <cell r="N142">
            <v>17</v>
          </cell>
        </row>
        <row r="143">
          <cell r="B143" t="str">
            <v>Ar138</v>
          </cell>
          <cell r="C143">
            <v>10</v>
          </cell>
          <cell r="D143">
            <v>1</v>
          </cell>
          <cell r="E143">
            <v>6</v>
          </cell>
          <cell r="F143">
            <v>18</v>
          </cell>
          <cell r="G143">
            <v>44</v>
          </cell>
          <cell r="H143">
            <v>35</v>
          </cell>
          <cell r="I143">
            <v>48</v>
          </cell>
          <cell r="J143">
            <v>23</v>
          </cell>
          <cell r="K143">
            <v>45</v>
          </cell>
          <cell r="L143">
            <v>28</v>
          </cell>
          <cell r="M143">
            <v>6</v>
          </cell>
          <cell r="N143">
            <v>44</v>
          </cell>
        </row>
        <row r="144">
          <cell r="B144" t="str">
            <v>Ar139</v>
          </cell>
          <cell r="C144">
            <v>18</v>
          </cell>
          <cell r="D144">
            <v>34</v>
          </cell>
          <cell r="E144">
            <v>15</v>
          </cell>
          <cell r="F144">
            <v>46</v>
          </cell>
          <cell r="G144">
            <v>17</v>
          </cell>
          <cell r="H144">
            <v>11</v>
          </cell>
          <cell r="I144">
            <v>49</v>
          </cell>
          <cell r="J144">
            <v>49</v>
          </cell>
          <cell r="K144">
            <v>46</v>
          </cell>
          <cell r="L144">
            <v>41</v>
          </cell>
          <cell r="M144">
            <v>23</v>
          </cell>
          <cell r="N144">
            <v>8</v>
          </cell>
        </row>
        <row r="145">
          <cell r="B145" t="str">
            <v>Ar140</v>
          </cell>
          <cell r="C145">
            <v>44</v>
          </cell>
          <cell r="D145">
            <v>16</v>
          </cell>
          <cell r="E145">
            <v>39</v>
          </cell>
          <cell r="F145">
            <v>32</v>
          </cell>
          <cell r="G145">
            <v>19</v>
          </cell>
          <cell r="H145">
            <v>35</v>
          </cell>
          <cell r="I145">
            <v>20</v>
          </cell>
          <cell r="J145">
            <v>25</v>
          </cell>
          <cell r="K145">
            <v>1</v>
          </cell>
          <cell r="L145">
            <v>29</v>
          </cell>
          <cell r="M145">
            <v>49</v>
          </cell>
          <cell r="N145">
            <v>3</v>
          </cell>
        </row>
        <row r="146">
          <cell r="B146" t="str">
            <v>Ar141</v>
          </cell>
          <cell r="C146">
            <v>15</v>
          </cell>
          <cell r="D146">
            <v>50</v>
          </cell>
          <cell r="E146">
            <v>9</v>
          </cell>
          <cell r="F146">
            <v>28</v>
          </cell>
          <cell r="G146">
            <v>10</v>
          </cell>
          <cell r="H146">
            <v>43</v>
          </cell>
          <cell r="I146">
            <v>23</v>
          </cell>
          <cell r="J146">
            <v>48</v>
          </cell>
          <cell r="K146">
            <v>8</v>
          </cell>
          <cell r="L146">
            <v>21</v>
          </cell>
          <cell r="M146">
            <v>50</v>
          </cell>
          <cell r="N146">
            <v>46</v>
          </cell>
        </row>
        <row r="147">
          <cell r="B147" t="str">
            <v>Ar142</v>
          </cell>
          <cell r="C147">
            <v>30</v>
          </cell>
          <cell r="D147">
            <v>19</v>
          </cell>
          <cell r="E147">
            <v>27</v>
          </cell>
          <cell r="F147">
            <v>17</v>
          </cell>
          <cell r="G147">
            <v>46</v>
          </cell>
          <cell r="H147">
            <v>0</v>
          </cell>
          <cell r="I147">
            <v>30</v>
          </cell>
          <cell r="J147">
            <v>18</v>
          </cell>
          <cell r="K147">
            <v>1</v>
          </cell>
          <cell r="L147">
            <v>35</v>
          </cell>
          <cell r="M147">
            <v>22</v>
          </cell>
          <cell r="N147">
            <v>15</v>
          </cell>
        </row>
        <row r="148">
          <cell r="B148" t="str">
            <v>Ar143</v>
          </cell>
          <cell r="C148">
            <v>25</v>
          </cell>
          <cell r="D148">
            <v>37</v>
          </cell>
          <cell r="E148">
            <v>34</v>
          </cell>
          <cell r="F148">
            <v>13</v>
          </cell>
          <cell r="G148">
            <v>47</v>
          </cell>
          <cell r="H148">
            <v>5</v>
          </cell>
          <cell r="I148">
            <v>42</v>
          </cell>
          <cell r="J148">
            <v>34</v>
          </cell>
          <cell r="K148">
            <v>8</v>
          </cell>
          <cell r="L148">
            <v>32</v>
          </cell>
          <cell r="M148">
            <v>26</v>
          </cell>
          <cell r="N148">
            <v>37</v>
          </cell>
        </row>
        <row r="149">
          <cell r="B149" t="str">
            <v>Ar144</v>
          </cell>
          <cell r="C149">
            <v>29</v>
          </cell>
          <cell r="D149">
            <v>33</v>
          </cell>
          <cell r="E149">
            <v>5</v>
          </cell>
          <cell r="F149">
            <v>46</v>
          </cell>
          <cell r="G149">
            <v>29</v>
          </cell>
          <cell r="H149">
            <v>50</v>
          </cell>
          <cell r="I149">
            <v>9</v>
          </cell>
          <cell r="J149">
            <v>30</v>
          </cell>
          <cell r="K149">
            <v>42</v>
          </cell>
          <cell r="L149">
            <v>15</v>
          </cell>
          <cell r="M149">
            <v>13</v>
          </cell>
          <cell r="N149">
            <v>47</v>
          </cell>
        </row>
        <row r="150">
          <cell r="B150" t="str">
            <v>Ar145</v>
          </cell>
          <cell r="C150">
            <v>9</v>
          </cell>
          <cell r="D150">
            <v>3</v>
          </cell>
          <cell r="E150">
            <v>19</v>
          </cell>
          <cell r="F150">
            <v>1</v>
          </cell>
          <cell r="G150">
            <v>40</v>
          </cell>
          <cell r="H150">
            <v>49</v>
          </cell>
          <cell r="I150">
            <v>46</v>
          </cell>
          <cell r="J150">
            <v>6</v>
          </cell>
          <cell r="K150">
            <v>50</v>
          </cell>
          <cell r="L150">
            <v>47</v>
          </cell>
          <cell r="M150">
            <v>8</v>
          </cell>
          <cell r="N150">
            <v>40</v>
          </cell>
        </row>
        <row r="151">
          <cell r="B151" t="str">
            <v>Ar146</v>
          </cell>
          <cell r="C151">
            <v>1</v>
          </cell>
          <cell r="D151">
            <v>24</v>
          </cell>
          <cell r="E151">
            <v>24</v>
          </cell>
          <cell r="F151">
            <v>35</v>
          </cell>
          <cell r="G151">
            <v>29</v>
          </cell>
          <cell r="H151">
            <v>40</v>
          </cell>
          <cell r="I151">
            <v>30</v>
          </cell>
          <cell r="J151">
            <v>4</v>
          </cell>
          <cell r="K151">
            <v>5</v>
          </cell>
          <cell r="L151">
            <v>49</v>
          </cell>
          <cell r="M151">
            <v>27</v>
          </cell>
          <cell r="N151">
            <v>16</v>
          </cell>
        </row>
        <row r="152">
          <cell r="B152" t="str">
            <v>Ar147</v>
          </cell>
          <cell r="C152">
            <v>7</v>
          </cell>
          <cell r="D152">
            <v>23</v>
          </cell>
          <cell r="E152">
            <v>18</v>
          </cell>
          <cell r="F152">
            <v>8</v>
          </cell>
          <cell r="G152">
            <v>28</v>
          </cell>
          <cell r="H152">
            <v>36</v>
          </cell>
          <cell r="I152">
            <v>4</v>
          </cell>
          <cell r="J152">
            <v>3</v>
          </cell>
          <cell r="K152">
            <v>36</v>
          </cell>
          <cell r="L152">
            <v>4</v>
          </cell>
          <cell r="M152">
            <v>31</v>
          </cell>
          <cell r="N152">
            <v>33</v>
          </cell>
        </row>
        <row r="153">
          <cell r="B153" t="str">
            <v>Ar148</v>
          </cell>
          <cell r="C153">
            <v>22</v>
          </cell>
          <cell r="D153">
            <v>13</v>
          </cell>
          <cell r="E153">
            <v>41</v>
          </cell>
          <cell r="F153">
            <v>46</v>
          </cell>
          <cell r="G153">
            <v>1</v>
          </cell>
          <cell r="H153">
            <v>34</v>
          </cell>
          <cell r="I153">
            <v>41</v>
          </cell>
          <cell r="J153">
            <v>38</v>
          </cell>
          <cell r="K153">
            <v>37</v>
          </cell>
          <cell r="L153">
            <v>21</v>
          </cell>
          <cell r="M153">
            <v>36</v>
          </cell>
          <cell r="N153">
            <v>26</v>
          </cell>
        </row>
        <row r="154">
          <cell r="B154" t="str">
            <v>Ar149</v>
          </cell>
          <cell r="C154">
            <v>42</v>
          </cell>
          <cell r="D154">
            <v>15</v>
          </cell>
          <cell r="E154">
            <v>22</v>
          </cell>
          <cell r="F154">
            <v>44</v>
          </cell>
          <cell r="G154">
            <v>31</v>
          </cell>
          <cell r="H154">
            <v>5</v>
          </cell>
          <cell r="I154">
            <v>8</v>
          </cell>
          <cell r="J154">
            <v>30</v>
          </cell>
          <cell r="K154">
            <v>2</v>
          </cell>
          <cell r="L154">
            <v>35</v>
          </cell>
          <cell r="M154">
            <v>16</v>
          </cell>
          <cell r="N154">
            <v>29</v>
          </cell>
        </row>
        <row r="155">
          <cell r="B155" t="str">
            <v>Ar150</v>
          </cell>
          <cell r="C155">
            <v>15</v>
          </cell>
          <cell r="D155">
            <v>37</v>
          </cell>
          <cell r="E155">
            <v>5</v>
          </cell>
          <cell r="F155">
            <v>50</v>
          </cell>
          <cell r="G155">
            <v>34</v>
          </cell>
          <cell r="H155">
            <v>16</v>
          </cell>
          <cell r="I155">
            <v>45</v>
          </cell>
          <cell r="J155">
            <v>1</v>
          </cell>
          <cell r="K155">
            <v>15</v>
          </cell>
          <cell r="L155">
            <v>44</v>
          </cell>
          <cell r="M155">
            <v>49</v>
          </cell>
          <cell r="N155">
            <v>41</v>
          </cell>
        </row>
        <row r="156">
          <cell r="B156" t="str">
            <v>Ar151</v>
          </cell>
          <cell r="C156">
            <v>14</v>
          </cell>
          <cell r="D156">
            <v>49</v>
          </cell>
          <cell r="E156">
            <v>49</v>
          </cell>
          <cell r="F156">
            <v>30</v>
          </cell>
          <cell r="G156">
            <v>47</v>
          </cell>
          <cell r="H156">
            <v>6</v>
          </cell>
          <cell r="I156">
            <v>47</v>
          </cell>
          <cell r="J156">
            <v>25</v>
          </cell>
          <cell r="K156">
            <v>47</v>
          </cell>
          <cell r="L156">
            <v>27</v>
          </cell>
          <cell r="M156">
            <v>19</v>
          </cell>
          <cell r="N156">
            <v>4</v>
          </cell>
        </row>
        <row r="157">
          <cell r="B157" t="str">
            <v>Ar152</v>
          </cell>
          <cell r="C157">
            <v>46</v>
          </cell>
          <cell r="D157">
            <v>7</v>
          </cell>
          <cell r="E157">
            <v>1</v>
          </cell>
          <cell r="F157">
            <v>31</v>
          </cell>
          <cell r="G157">
            <v>21</v>
          </cell>
          <cell r="H157">
            <v>29</v>
          </cell>
          <cell r="I157">
            <v>26</v>
          </cell>
          <cell r="J157">
            <v>25</v>
          </cell>
          <cell r="K157">
            <v>17</v>
          </cell>
          <cell r="L157">
            <v>24</v>
          </cell>
          <cell r="M157">
            <v>28</v>
          </cell>
          <cell r="N157">
            <v>46</v>
          </cell>
        </row>
        <row r="158">
          <cell r="B158" t="str">
            <v>Ar153</v>
          </cell>
          <cell r="C158">
            <v>5</v>
          </cell>
          <cell r="D158">
            <v>27</v>
          </cell>
          <cell r="E158">
            <v>43</v>
          </cell>
          <cell r="F158">
            <v>42</v>
          </cell>
          <cell r="G158">
            <v>15</v>
          </cell>
          <cell r="H158">
            <v>29</v>
          </cell>
          <cell r="I158">
            <v>0</v>
          </cell>
          <cell r="J158">
            <v>36</v>
          </cell>
          <cell r="K158">
            <v>10</v>
          </cell>
          <cell r="L158">
            <v>47</v>
          </cell>
          <cell r="M158">
            <v>37</v>
          </cell>
          <cell r="N158">
            <v>26</v>
          </cell>
        </row>
        <row r="159">
          <cell r="B159" t="str">
            <v>Ar154</v>
          </cell>
          <cell r="C159">
            <v>16</v>
          </cell>
          <cell r="D159">
            <v>45</v>
          </cell>
          <cell r="E159">
            <v>11</v>
          </cell>
          <cell r="F159">
            <v>27</v>
          </cell>
          <cell r="G159">
            <v>33</v>
          </cell>
          <cell r="H159">
            <v>11</v>
          </cell>
          <cell r="I159">
            <v>46</v>
          </cell>
          <cell r="J159">
            <v>33</v>
          </cell>
          <cell r="K159">
            <v>39</v>
          </cell>
          <cell r="L159">
            <v>32</v>
          </cell>
          <cell r="M159">
            <v>28</v>
          </cell>
          <cell r="N159">
            <v>34</v>
          </cell>
        </row>
        <row r="160">
          <cell r="B160" t="str">
            <v>Ar155</v>
          </cell>
          <cell r="C160">
            <v>49</v>
          </cell>
          <cell r="D160">
            <v>46</v>
          </cell>
          <cell r="E160">
            <v>32</v>
          </cell>
          <cell r="F160">
            <v>21</v>
          </cell>
          <cell r="G160">
            <v>20</v>
          </cell>
          <cell r="H160">
            <v>40</v>
          </cell>
          <cell r="I160">
            <v>40</v>
          </cell>
          <cell r="J160">
            <v>5</v>
          </cell>
          <cell r="K160">
            <v>34</v>
          </cell>
          <cell r="L160">
            <v>11</v>
          </cell>
          <cell r="M160">
            <v>45</v>
          </cell>
          <cell r="N160">
            <v>23</v>
          </cell>
        </row>
        <row r="161">
          <cell r="B161" t="str">
            <v>Ar156</v>
          </cell>
          <cell r="C161">
            <v>36</v>
          </cell>
          <cell r="D161">
            <v>42</v>
          </cell>
          <cell r="E161">
            <v>15</v>
          </cell>
          <cell r="F161">
            <v>3</v>
          </cell>
          <cell r="G161">
            <v>33</v>
          </cell>
          <cell r="H161">
            <v>38</v>
          </cell>
          <cell r="I161">
            <v>49</v>
          </cell>
          <cell r="J161">
            <v>16</v>
          </cell>
          <cell r="K161">
            <v>42</v>
          </cell>
          <cell r="L161">
            <v>12</v>
          </cell>
          <cell r="M161">
            <v>10</v>
          </cell>
          <cell r="N161">
            <v>31</v>
          </cell>
        </row>
        <row r="162">
          <cell r="B162" t="str">
            <v>Ar157</v>
          </cell>
          <cell r="C162">
            <v>35</v>
          </cell>
          <cell r="D162">
            <v>28</v>
          </cell>
          <cell r="E162">
            <v>27</v>
          </cell>
          <cell r="F162">
            <v>35</v>
          </cell>
          <cell r="G162">
            <v>48</v>
          </cell>
          <cell r="H162">
            <v>26</v>
          </cell>
          <cell r="I162">
            <v>5</v>
          </cell>
          <cell r="J162">
            <v>48</v>
          </cell>
          <cell r="K162">
            <v>8</v>
          </cell>
          <cell r="L162">
            <v>18</v>
          </cell>
          <cell r="M162">
            <v>28</v>
          </cell>
          <cell r="N162">
            <v>42</v>
          </cell>
        </row>
        <row r="163">
          <cell r="B163" t="str">
            <v>Ar158</v>
          </cell>
          <cell r="C163">
            <v>45</v>
          </cell>
          <cell r="D163">
            <v>13</v>
          </cell>
          <cell r="E163">
            <v>41</v>
          </cell>
          <cell r="F163">
            <v>14</v>
          </cell>
          <cell r="G163">
            <v>49</v>
          </cell>
          <cell r="H163">
            <v>41</v>
          </cell>
          <cell r="I163">
            <v>36</v>
          </cell>
          <cell r="J163">
            <v>31</v>
          </cell>
          <cell r="K163">
            <v>5</v>
          </cell>
          <cell r="L163">
            <v>4</v>
          </cell>
          <cell r="M163">
            <v>4</v>
          </cell>
          <cell r="N163">
            <v>47</v>
          </cell>
        </row>
        <row r="164">
          <cell r="B164" t="str">
            <v>Ar159</v>
          </cell>
          <cell r="C164">
            <v>43</v>
          </cell>
          <cell r="D164">
            <v>6</v>
          </cell>
          <cell r="E164">
            <v>46</v>
          </cell>
          <cell r="F164">
            <v>16</v>
          </cell>
          <cell r="G164">
            <v>28</v>
          </cell>
          <cell r="H164">
            <v>33</v>
          </cell>
          <cell r="I164">
            <v>47</v>
          </cell>
          <cell r="J164">
            <v>16</v>
          </cell>
          <cell r="K164">
            <v>34</v>
          </cell>
          <cell r="L164">
            <v>31</v>
          </cell>
          <cell r="M164">
            <v>38</v>
          </cell>
          <cell r="N164">
            <v>29</v>
          </cell>
        </row>
        <row r="165">
          <cell r="B165" t="str">
            <v>Ar160</v>
          </cell>
          <cell r="C165">
            <v>10</v>
          </cell>
          <cell r="D165">
            <v>29</v>
          </cell>
          <cell r="E165">
            <v>38</v>
          </cell>
          <cell r="F165">
            <v>48</v>
          </cell>
          <cell r="G165">
            <v>6</v>
          </cell>
          <cell r="H165">
            <v>49</v>
          </cell>
          <cell r="I165">
            <v>42</v>
          </cell>
          <cell r="J165">
            <v>5</v>
          </cell>
          <cell r="K165">
            <v>22</v>
          </cell>
          <cell r="L165">
            <v>39</v>
          </cell>
          <cell r="M165">
            <v>40</v>
          </cell>
          <cell r="N165">
            <v>3</v>
          </cell>
        </row>
        <row r="166">
          <cell r="B166" t="str">
            <v>Ar161</v>
          </cell>
          <cell r="C166">
            <v>24</v>
          </cell>
          <cell r="D166">
            <v>17</v>
          </cell>
          <cell r="E166">
            <v>44</v>
          </cell>
          <cell r="F166">
            <v>41</v>
          </cell>
          <cell r="G166">
            <v>36</v>
          </cell>
          <cell r="H166">
            <v>48</v>
          </cell>
          <cell r="I166">
            <v>6</v>
          </cell>
          <cell r="J166">
            <v>6</v>
          </cell>
          <cell r="K166">
            <v>19</v>
          </cell>
          <cell r="L166">
            <v>38</v>
          </cell>
          <cell r="M166">
            <v>35</v>
          </cell>
          <cell r="N166">
            <v>32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a"/>
      <sheetName val="Formats-formules"/>
      <sheetName val="différence Portion et Poids"/>
      <sheetName val="Epurer un texte"/>
      <sheetName val="Saisie des quantités"/>
      <sheetName val="Comprendre pour Transmettre"/>
      <sheetName val="Informations de base"/>
      <sheetName val="Introduction aux fonctions"/>
      <sheetName val="MOYENNE"/>
      <sheetName val="MIN et MAX"/>
      <sheetName val="Date et heure"/>
      <sheetName val="Combiner texte et nombres"/>
      <sheetName val="Instructions SI"/>
      <sheetName val="RECHERCHEV"/>
      <sheetName val="Fonctions conditionnelles"/>
      <sheetName val="Assistant Fonction"/>
      <sheetName val="Erreurs dans les formules"/>
      <sheetName val="Matou.Matheux"/>
      <sheetName val="aides cuisine"/>
      <sheetName val="aides patisserie"/>
      <sheetName val="pourcentages"/>
      <sheetName val="conversions"/>
      <sheetName val="comparer des offres"/>
      <sheetName val="Plat en sauce en 5 étapes"/>
      <sheetName val="Boulangerie-comment"/>
      <sheetName val="Franck Barbenoire"/>
      <sheetName val="relations formules"/>
      <sheetName val="des.sites.de.référence"/>
      <sheetName val="Vocabulaire"/>
      <sheetName val="CODES COULEURS"/>
      <sheetName val="ff-22-formats-formules-pourcent"/>
      <sheetName val="Transmission des savoirs.faire"/>
      <sheetName val="Formats-formules (2)"/>
      <sheetName val="Nethèq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Recette.20.lignes"/>
      <sheetName val="1.Recette.20.lig.archive"/>
      <sheetName val="chercherClic"/>
      <sheetName val="Feuil8"/>
      <sheetName val="Extractions"/>
      <sheetName val="Feuil2 (2)"/>
      <sheetName val="Equipes"/>
      <sheetName val="Feuil2"/>
      <sheetName val="Bar.2024.modèle"/>
      <sheetName val="34.col.13.col.masquables"/>
      <sheetName val="4.postits.bar.sur.feuille.A4"/>
      <sheetName val="4.postits.cuisine.feuille.A4"/>
      <sheetName val="BAR.Modèle.archive2024"/>
      <sheetName val="34.col.13.col.fonctionnement"/>
      <sheetName val="CUISINE.Modèle.de.base.2024"/>
      <sheetName val="4.recettes.sur.feuille.A4"/>
      <sheetName val="23.col.31.01.2024"/>
      <sheetName val="formules"/>
      <sheetName val="materiels"/>
      <sheetName val="volumes"/>
    </sheetNames>
    <sheetDataSet>
      <sheetData sheetId="0" refreshError="1"/>
      <sheetData sheetId="1" refreshError="1"/>
      <sheetData sheetId="2">
        <row r="4">
          <cell r="B4" t="str">
            <v>Débois Romain</v>
          </cell>
          <cell r="C4">
            <v>37100</v>
          </cell>
          <cell r="D4" t="str">
            <v>Gori Ali</v>
          </cell>
          <cell r="E4">
            <v>41700</v>
          </cell>
        </row>
        <row r="5">
          <cell r="B5" t="str">
            <v>Doeuf John</v>
          </cell>
          <cell r="C5">
            <v>40500</v>
          </cell>
          <cell r="D5" t="str">
            <v>Guet Pierre</v>
          </cell>
          <cell r="E5">
            <v>17800</v>
          </cell>
        </row>
        <row r="6">
          <cell r="B6" t="str">
            <v>Douche Raël</v>
          </cell>
          <cell r="C6">
            <v>21900</v>
          </cell>
          <cell r="D6" t="str">
            <v>Hamalibou Arlette</v>
          </cell>
          <cell r="E6">
            <v>6100</v>
          </cell>
        </row>
        <row r="7">
          <cell r="B7" t="str">
            <v>Durine Anna-Lise</v>
          </cell>
          <cell r="C7">
            <v>10500</v>
          </cell>
          <cell r="D7" t="str">
            <v>Hénéré Nadège</v>
          </cell>
          <cell r="E7">
            <v>29400</v>
          </cell>
        </row>
        <row r="8">
          <cell r="B8" t="str">
            <v>Ecar Medi</v>
          </cell>
          <cell r="C8">
            <v>36500</v>
          </cell>
          <cell r="D8" t="str">
            <v>Hèresse Mégane</v>
          </cell>
          <cell r="E8">
            <v>5500</v>
          </cell>
        </row>
        <row r="9">
          <cell r="B9" t="str">
            <v>Feuille Emille</v>
          </cell>
          <cell r="C9">
            <v>38100</v>
          </cell>
          <cell r="D9" t="str">
            <v>Hilant Edwige</v>
          </cell>
          <cell r="E9">
            <v>12000</v>
          </cell>
        </row>
        <row r="10">
          <cell r="B10" t="str">
            <v>Feuline Laure</v>
          </cell>
          <cell r="C10">
            <v>39700</v>
          </cell>
          <cell r="D10" t="str">
            <v>Hochon Paul</v>
          </cell>
          <cell r="E10">
            <v>26600</v>
          </cell>
        </row>
        <row r="11">
          <cell r="B11" t="str">
            <v>Fonfec Sophie</v>
          </cell>
          <cell r="C11">
            <v>9600</v>
          </cell>
          <cell r="D11" t="str">
            <v>Honnête Camille</v>
          </cell>
          <cell r="E11">
            <v>18800</v>
          </cell>
        </row>
        <row r="12">
          <cell r="B12" t="str">
            <v>Fortune Alain</v>
          </cell>
          <cell r="C12">
            <v>37500</v>
          </cell>
          <cell r="D12" t="str">
            <v>Hoquet Clara</v>
          </cell>
          <cell r="E12">
            <v>36400</v>
          </cell>
        </row>
        <row r="13">
          <cell r="B13" t="str">
            <v>Galls Charline</v>
          </cell>
          <cell r="C13">
            <v>19200</v>
          </cell>
          <cell r="D13" t="str">
            <v>Houda Barrack</v>
          </cell>
          <cell r="E13">
            <v>14500</v>
          </cell>
        </row>
        <row r="14">
          <cell r="B14" t="str">
            <v>Gature Emilie</v>
          </cell>
          <cell r="C14">
            <v>9700</v>
          </cell>
          <cell r="D14" t="str">
            <v>Jet Claire</v>
          </cell>
          <cell r="E14">
            <v>23900</v>
          </cell>
        </row>
      </sheetData>
      <sheetData sheetId="3" refreshError="1"/>
      <sheetData sheetId="4" refreshError="1"/>
      <sheetData sheetId="5" refreshError="1"/>
      <sheetData sheetId="6">
        <row r="4">
          <cell r="C4" t="str">
            <v>Onète</v>
          </cell>
          <cell r="D4" t="str">
            <v>Cow</v>
          </cell>
          <cell r="E4">
            <v>39900</v>
          </cell>
        </row>
        <row r="5">
          <cell r="C5" t="str">
            <v>Rouana</v>
          </cell>
          <cell r="D5" t="str">
            <v>Onète</v>
          </cell>
          <cell r="E5">
            <v>26800</v>
          </cell>
        </row>
        <row r="6">
          <cell r="C6" t="str">
            <v>Strofobe</v>
          </cell>
          <cell r="D6" t="str">
            <v>Cow</v>
          </cell>
          <cell r="E6">
            <v>48600</v>
          </cell>
        </row>
        <row r="7">
          <cell r="C7" t="str">
            <v>Manletant</v>
          </cell>
          <cell r="D7" t="str">
            <v>Rouana</v>
          </cell>
          <cell r="E7">
            <v>44700</v>
          </cell>
        </row>
        <row r="8">
          <cell r="C8" t="str">
            <v>Feuline</v>
          </cell>
          <cell r="D8" t="str">
            <v>Hoquet</v>
          </cell>
          <cell r="E8">
            <v>27400</v>
          </cell>
        </row>
        <row r="9">
          <cell r="C9" t="str">
            <v>Cow</v>
          </cell>
          <cell r="D9" t="str">
            <v>Manletant</v>
          </cell>
          <cell r="E9">
            <v>31500</v>
          </cell>
        </row>
        <row r="10">
          <cell r="C10" t="str">
            <v>Rouana</v>
          </cell>
          <cell r="D10" t="str">
            <v>Strofobe</v>
          </cell>
          <cell r="E10">
            <v>37600</v>
          </cell>
        </row>
        <row r="11">
          <cell r="C11" t="str">
            <v>Strofobe</v>
          </cell>
          <cell r="D11" t="str">
            <v>Hoquet</v>
          </cell>
          <cell r="E11">
            <v>20800</v>
          </cell>
        </row>
        <row r="12">
          <cell r="C12" t="str">
            <v>Rouana</v>
          </cell>
          <cell r="D12" t="str">
            <v>Feuline</v>
          </cell>
          <cell r="E12">
            <v>29700</v>
          </cell>
        </row>
        <row r="13">
          <cell r="C13" t="str">
            <v>Feuline</v>
          </cell>
          <cell r="D13" t="str">
            <v>Manletant</v>
          </cell>
          <cell r="E13">
            <v>28500</v>
          </cell>
        </row>
        <row r="14">
          <cell r="C14" t="str">
            <v>Onète</v>
          </cell>
          <cell r="D14" t="str">
            <v>Hoquet</v>
          </cell>
          <cell r="E14">
            <v>27800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Recette.20.lignes"/>
      <sheetName val="1.Recette.20.lig.archive"/>
      <sheetName val="chercherClic"/>
      <sheetName val="Feuil8"/>
      <sheetName val="Extractions"/>
      <sheetName val="Feuil2 (2)"/>
      <sheetName val="Equipes"/>
      <sheetName val="Feuil2"/>
      <sheetName val="Bar.2024.modèle"/>
      <sheetName val="34.col.13.col.masquables"/>
      <sheetName val="4.postits.bar.sur.feuille.A4"/>
      <sheetName val="4.postits.cuisine.feuille.A4"/>
      <sheetName val="BAR.Modèle.archive2024"/>
      <sheetName val="34.col.13.col.fonctionnement"/>
      <sheetName val="CUISINE.Modèle.de.base.2024"/>
      <sheetName val="4.recettes.sur.feuille.A4"/>
      <sheetName val="23.col.31.01.2024"/>
      <sheetName val="formules"/>
      <sheetName val="materiels"/>
      <sheetName val="volumes"/>
      <sheetName val="méthode"/>
      <sheetName val="Techniques"/>
    </sheetNames>
    <sheetDataSet>
      <sheetData sheetId="0"/>
      <sheetData sheetId="1"/>
      <sheetData sheetId="2">
        <row r="4">
          <cell r="B4" t="str">
            <v>Débois Romain</v>
          </cell>
          <cell r="C4">
            <v>37100</v>
          </cell>
          <cell r="D4" t="str">
            <v>Gori Ali</v>
          </cell>
          <cell r="E4">
            <v>41700</v>
          </cell>
        </row>
        <row r="5">
          <cell r="B5" t="str">
            <v>Doeuf John</v>
          </cell>
          <cell r="C5">
            <v>40500</v>
          </cell>
          <cell r="D5" t="str">
            <v>Guet Pierre</v>
          </cell>
          <cell r="E5">
            <v>17800</v>
          </cell>
        </row>
        <row r="6">
          <cell r="B6" t="str">
            <v>Douche Raël</v>
          </cell>
          <cell r="C6">
            <v>21900</v>
          </cell>
          <cell r="D6" t="str">
            <v>Hamalibou Arlette</v>
          </cell>
          <cell r="E6">
            <v>6100</v>
          </cell>
        </row>
        <row r="7">
          <cell r="B7" t="str">
            <v>Durine Anna-Lise</v>
          </cell>
          <cell r="C7">
            <v>10500</v>
          </cell>
          <cell r="D7" t="str">
            <v>Hénéré Nadège</v>
          </cell>
          <cell r="E7">
            <v>29400</v>
          </cell>
        </row>
        <row r="8">
          <cell r="B8" t="str">
            <v>Ecar Medi</v>
          </cell>
          <cell r="C8">
            <v>36500</v>
          </cell>
          <cell r="D8" t="str">
            <v>Hèresse Mégane</v>
          </cell>
          <cell r="E8">
            <v>5500</v>
          </cell>
        </row>
        <row r="9">
          <cell r="B9" t="str">
            <v>Feuille Emille</v>
          </cell>
          <cell r="C9">
            <v>38100</v>
          </cell>
          <cell r="D9" t="str">
            <v>Hilant Edwige</v>
          </cell>
          <cell r="E9">
            <v>12000</v>
          </cell>
        </row>
        <row r="10">
          <cell r="B10" t="str">
            <v>Feuline Laure</v>
          </cell>
          <cell r="C10">
            <v>39700</v>
          </cell>
          <cell r="D10" t="str">
            <v>Hochon Paul</v>
          </cell>
          <cell r="E10">
            <v>26600</v>
          </cell>
        </row>
        <row r="11">
          <cell r="B11" t="str">
            <v>Fonfec Sophie</v>
          </cell>
          <cell r="C11">
            <v>9600</v>
          </cell>
          <cell r="D11" t="str">
            <v>Honnête Camille</v>
          </cell>
          <cell r="E11">
            <v>18800</v>
          </cell>
        </row>
        <row r="12">
          <cell r="B12" t="str">
            <v>Fortune Alain</v>
          </cell>
          <cell r="C12">
            <v>37500</v>
          </cell>
          <cell r="D12" t="str">
            <v>Hoquet Clara</v>
          </cell>
          <cell r="E12">
            <v>36400</v>
          </cell>
        </row>
        <row r="13">
          <cell r="B13" t="str">
            <v>Galls Charline</v>
          </cell>
          <cell r="C13">
            <v>19200</v>
          </cell>
          <cell r="D13" t="str">
            <v>Houda Barrack</v>
          </cell>
          <cell r="E13">
            <v>14500</v>
          </cell>
        </row>
        <row r="14">
          <cell r="B14" t="str">
            <v>Gature Emilie</v>
          </cell>
          <cell r="C14">
            <v>9700</v>
          </cell>
          <cell r="D14" t="str">
            <v>Jet Claire</v>
          </cell>
          <cell r="E14">
            <v>23900</v>
          </cell>
        </row>
      </sheetData>
      <sheetData sheetId="3"/>
      <sheetData sheetId="4"/>
      <sheetData sheetId="5"/>
      <sheetData sheetId="6">
        <row r="4">
          <cell r="C4" t="str">
            <v>Onète</v>
          </cell>
          <cell r="D4" t="str">
            <v>Cow</v>
          </cell>
          <cell r="E4">
            <v>39900</v>
          </cell>
        </row>
        <row r="5">
          <cell r="C5" t="str">
            <v>Rouana</v>
          </cell>
          <cell r="D5" t="str">
            <v>Onète</v>
          </cell>
          <cell r="E5">
            <v>26800</v>
          </cell>
        </row>
        <row r="6">
          <cell r="C6" t="str">
            <v>Strofobe</v>
          </cell>
          <cell r="D6" t="str">
            <v>Cow</v>
          </cell>
          <cell r="E6">
            <v>48600</v>
          </cell>
        </row>
        <row r="7">
          <cell r="C7" t="str">
            <v>Manletant</v>
          </cell>
          <cell r="D7" t="str">
            <v>Rouana</v>
          </cell>
          <cell r="E7">
            <v>44700</v>
          </cell>
        </row>
        <row r="8">
          <cell r="C8" t="str">
            <v>Feuline</v>
          </cell>
          <cell r="D8" t="str">
            <v>Hoquet</v>
          </cell>
          <cell r="E8">
            <v>27400</v>
          </cell>
        </row>
        <row r="9">
          <cell r="C9" t="str">
            <v>Cow</v>
          </cell>
          <cell r="D9" t="str">
            <v>Manletant</v>
          </cell>
          <cell r="E9">
            <v>31500</v>
          </cell>
        </row>
        <row r="10">
          <cell r="C10" t="str">
            <v>Rouana</v>
          </cell>
          <cell r="D10" t="str">
            <v>Strofobe</v>
          </cell>
          <cell r="E10">
            <v>37600</v>
          </cell>
        </row>
        <row r="11">
          <cell r="C11" t="str">
            <v>Strofobe</v>
          </cell>
          <cell r="D11" t="str">
            <v>Hoquet</v>
          </cell>
          <cell r="E11">
            <v>20800</v>
          </cell>
        </row>
        <row r="12">
          <cell r="C12" t="str">
            <v>Rouana</v>
          </cell>
          <cell r="D12" t="str">
            <v>Feuline</v>
          </cell>
          <cell r="E12">
            <v>29700</v>
          </cell>
        </row>
        <row r="13">
          <cell r="C13" t="str">
            <v>Feuline</v>
          </cell>
          <cell r="D13" t="str">
            <v>Manletant</v>
          </cell>
          <cell r="E13">
            <v>28500</v>
          </cell>
        </row>
        <row r="14">
          <cell r="C14" t="str">
            <v>Onète</v>
          </cell>
          <cell r="D14" t="str">
            <v>Hoquet</v>
          </cell>
          <cell r="E14">
            <v>27800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rticles"/>
      <sheetName val="Feuil2"/>
      <sheetName val="Feuil1"/>
    </sheetNames>
    <sheetDataSet>
      <sheetData sheetId="0">
        <row r="4">
          <cell r="G4" t="str">
            <v>Robe</v>
          </cell>
        </row>
        <row r="5">
          <cell r="G5" t="str">
            <v>Bustier</v>
          </cell>
        </row>
        <row r="6">
          <cell r="G6" t="str">
            <v>chemisier</v>
          </cell>
        </row>
        <row r="7">
          <cell r="G7">
            <v>40</v>
          </cell>
        </row>
        <row r="8">
          <cell r="G8"/>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Mois"/>
      <sheetName val="Renseignements"/>
    </sheetNames>
    <sheetDataSet>
      <sheetData sheetId="0"/>
      <sheetData sheetId="1"/>
      <sheetData sheetId="2">
        <row r="3">
          <cell r="B3">
            <v>40544</v>
          </cell>
        </row>
        <row r="4">
          <cell r="B4">
            <v>40657</v>
          </cell>
        </row>
        <row r="5">
          <cell r="B5">
            <v>40658</v>
          </cell>
        </row>
        <row r="6">
          <cell r="B6">
            <v>40664</v>
          </cell>
        </row>
        <row r="7">
          <cell r="B7">
            <v>40671</v>
          </cell>
        </row>
        <row r="8">
          <cell r="B8">
            <v>40696</v>
          </cell>
        </row>
        <row r="9">
          <cell r="B9">
            <v>40706</v>
          </cell>
        </row>
        <row r="10">
          <cell r="B10">
            <v>40707</v>
          </cell>
        </row>
        <row r="11">
          <cell r="B11">
            <v>40738</v>
          </cell>
        </row>
        <row r="12">
          <cell r="B12">
            <v>40770</v>
          </cell>
        </row>
        <row r="13">
          <cell r="B13">
            <v>40848</v>
          </cell>
        </row>
        <row r="14">
          <cell r="B14">
            <v>40858</v>
          </cell>
        </row>
        <row r="15">
          <cell r="B15">
            <v>40902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ivi d'activité"/>
      <sheetName val="Archive"/>
      <sheetName val="Données roadmap"/>
      <sheetName val="Rapport d'activité"/>
      <sheetName val="Roadmap"/>
      <sheetName val="Feuil1"/>
      <sheetName val="Aide"/>
    </sheetNames>
    <sheetDataSet>
      <sheetData sheetId="0">
        <row r="15">
          <cell r="D15" t="str">
            <v>Suivi d'activité</v>
          </cell>
        </row>
        <row r="20">
          <cell r="E20" t="str">
            <v>M</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youtube.com/watch?app=desktop&amp;v=Yuy1jisXErY" TargetMode="External"/><Relationship Id="rId18" Type="http://schemas.openxmlformats.org/officeDocument/2006/relationships/hyperlink" Target="https://www.google.com/search?client=firefox-b-d&amp;q=Mondial+de+la+Pifom%C3%A9trie" TargetMode="External"/><Relationship Id="rId26" Type="http://schemas.openxmlformats.org/officeDocument/2006/relationships/hyperlink" Target="https://annuaire-entreprises.data.gouv.fr/entreprise/association-des-professeurs-enseignants-en-bar-808572176" TargetMode="External"/><Relationship Id="rId39" Type="http://schemas.openxmlformats.org/officeDocument/2006/relationships/hyperlink" Target="https://mediadubar.fr/" TargetMode="External"/><Relationship Id="rId21" Type="http://schemas.openxmlformats.org/officeDocument/2006/relationships/hyperlink" Target="https://www.associationdesbarmendefrance.fr/" TargetMode="External"/><Relationship Id="rId34" Type="http://schemas.openxmlformats.org/officeDocument/2006/relationships/hyperlink" Target="https://www.youtube.com/watch?v=QHzHq0SJRl4" TargetMode="External"/><Relationship Id="rId42" Type="http://schemas.openxmlformats.org/officeDocument/2006/relationships/hyperlink" Target="https://www.youtube.com/@Cocktailpro" TargetMode="External"/><Relationship Id="rId7" Type="http://schemas.openxmlformats.org/officeDocument/2006/relationships/hyperlink" Target="https://www.google.com/search?client=firefox-b-d&amp;cs=1&amp;sxsrf=AJOqlzWtAThXL_uLX0Izw5bcGDDqWJW1UA:1673858052794&amp;q=Quelle+est+la+police+d%27%C3%A9criture+la+plus+classe+%3F&amp;sa=X&amp;ved=2ahUKEwjYj4iV18v8AhXtTaQEHYpNBZ0Qzmd6BAgBEAU" TargetMode="External"/><Relationship Id="rId2" Type="http://schemas.openxmlformats.org/officeDocument/2006/relationships/hyperlink" Target="https://fr.wikipedia.org/wiki/Calibri" TargetMode="External"/><Relationship Id="rId16" Type="http://schemas.openxmlformats.org/officeDocument/2006/relationships/hyperlink" Target="https://excel-exercice.com/comment-faire-une-liste-alphabetique-automatique/" TargetMode="External"/><Relationship Id="rId20" Type="http://schemas.openxmlformats.org/officeDocument/2006/relationships/hyperlink" Target="https://fr.extendoffice.com/documents/excel/4027-excel-increase-letter-by-one.html" TargetMode="External"/><Relationship Id="rId29" Type="http://schemas.openxmlformats.org/officeDocument/2006/relationships/hyperlink" Target="https://www.scafrance.coffee/championnats-barista" TargetMode="External"/><Relationship Id="rId41" Type="http://schemas.openxmlformats.org/officeDocument/2006/relationships/hyperlink" Target="https://www.tropheesdubar.com/" TargetMode="External"/><Relationship Id="rId1" Type="http://schemas.openxmlformats.org/officeDocument/2006/relationships/hyperlink" Target="https://www.extensis.com/fr-fr/blog/les-10-polices-alternatives-%C3%A0-helvetica" TargetMode="External"/><Relationship Id="rId6" Type="http://schemas.openxmlformats.org/officeDocument/2006/relationships/hyperlink" Target="https://laruche.wizbii.com/17703-meilleure-police-ecriture-cv" TargetMode="External"/><Relationship Id="rId11" Type="http://schemas.openxmlformats.org/officeDocument/2006/relationships/hyperlink" Target="https://savour.eu/portfolio/pifometrie/" TargetMode="External"/><Relationship Id="rId24" Type="http://schemas.openxmlformats.org/officeDocument/2006/relationships/hyperlink" Target="https://www.youtube.com/watch?v=PcOa-r9Erew" TargetMode="External"/><Relationship Id="rId32" Type="http://schemas.openxmlformats.org/officeDocument/2006/relationships/hyperlink" Target="https://www.blmhd.com/fr/bartenders-society-concours/" TargetMode="External"/><Relationship Id="rId37" Type="http://schemas.openxmlformats.org/officeDocument/2006/relationships/hyperlink" Target="https://www.youtube.com/watch?app=desktop&amp;v=4SBkCmigEck" TargetMode="External"/><Relationship Id="rId40" Type="http://schemas.openxmlformats.org/officeDocument/2006/relationships/hyperlink" Target="https://www.facebook.com/people/Concours-de-barmans-et-barmaids/100064446562259/" TargetMode="External"/><Relationship Id="rId5" Type="http://schemas.openxmlformats.org/officeDocument/2006/relationships/hyperlink" Target="https://laruche.wizbii.com/17703-meilleure-police-ecriture-cv" TargetMode="External"/><Relationship Id="rId15" Type="http://schemas.openxmlformats.org/officeDocument/2006/relationships/hyperlink" Target="https://cellulexcel.blogspot.com/p/blog-page_16.html" TargetMode="External"/><Relationship Id="rId23" Type="http://schemas.openxmlformats.org/officeDocument/2006/relationships/hyperlink" Target="https://www.youtube.com/channel/UC72D0FRFOj0uHdNfLQmaHRw" TargetMode="External"/><Relationship Id="rId28" Type="http://schemas.openxmlformats.org/officeDocument/2006/relationships/hyperlink" Target="https://www.hotellerie-restauration.ac-versailles.fr/spip.php?article3965" TargetMode="External"/><Relationship Id="rId36" Type="http://schemas.openxmlformats.org/officeDocument/2006/relationships/hyperlink" Target="https://www.facebook.com/cciformationeesc/videos/barmans-%C3%A0-vos-shakers-la-deuxi%C3%A8me-%C3%A9dition-du-concours-les-fous-de-shaker-vous-do/1174683330748114/" TargetMode="External"/><Relationship Id="rId10" Type="http://schemas.openxmlformats.org/officeDocument/2006/relationships/hyperlink" Target="https://www.automateexcel.com/fr/how-to/que-signifient-les-symboles-etc-dans-les-formules-excel-et-google-sheets/" TargetMode="External"/><Relationship Id="rId19" Type="http://schemas.openxmlformats.org/officeDocument/2006/relationships/hyperlink" Target="https://www.deepl.com/fr/translator" TargetMode="External"/><Relationship Id="rId31" Type="http://schemas.openxmlformats.org/officeDocument/2006/relationships/hyperlink" Target="https://www.columbuscafe.com/notre-cafe/" TargetMode="External"/><Relationship Id="rId44" Type="http://schemas.openxmlformats.org/officeDocument/2006/relationships/drawing" Target="../drawings/drawing1.xml"/><Relationship Id="rId4" Type="http://schemas.openxmlformats.org/officeDocument/2006/relationships/hyperlink" Target="https://fr.wikipedia.org/wiki/Helvetica" TargetMode="External"/><Relationship Id="rId9" Type="http://schemas.openxmlformats.org/officeDocument/2006/relationships/hyperlink" Target="https://dupala.be/upload/files/141_Pages-de-D-un-e-prof-a-l-autre-Numero-71-Octobre-2014-page15-16.pdf" TargetMode="External"/><Relationship Id="rId14" Type="http://schemas.openxmlformats.org/officeDocument/2006/relationships/hyperlink" Target="https://www.youtube.com/watch?v=FZwdUZUwnuI" TargetMode="External"/><Relationship Id="rId22" Type="http://schemas.openxmlformats.org/officeDocument/2006/relationships/hyperlink" Target="https://fr.wikipedia.org/wiki/Association_internationale_des_barmen" TargetMode="External"/><Relationship Id="rId27" Type="http://schemas.openxmlformats.org/officeDocument/2006/relationships/hyperlink" Target="https://www.hotellerie-restauration.ac-versailles.fr/spip.php?article3396" TargetMode="External"/><Relationship Id="rId30" Type="http://schemas.openxmlformats.org/officeDocument/2006/relationships/hyperlink" Target="https://www.coffee-spirit.maxicoffee.com/article/championnat-de-france-de-latte-art/" TargetMode="External"/><Relationship Id="rId35" Type="http://schemas.openxmlformats.org/officeDocument/2006/relationships/hyperlink" Target="https://www.facebook.com/neotvofficiel/videos/concours-international-de-mixologie-3-la-r%C3%A9alisation-des-cocktails/1212692746067733/" TargetMode="External"/><Relationship Id="rId43" Type="http://schemas.openxmlformats.org/officeDocument/2006/relationships/printerSettings" Target="../printerSettings/printerSettings1.bin"/><Relationship Id="rId8" Type="http://schemas.openxmlformats.org/officeDocument/2006/relationships/hyperlink" Target="https://fr.maisfontes.com/aktiv-grotesk-w01.police" TargetMode="External"/><Relationship Id="rId3" Type="http://schemas.openxmlformats.org/officeDocument/2006/relationships/hyperlink" Target="https://kulturegeek.fr/news-224456/microsoft-police-voudriez-remplacer-calibri" TargetMode="External"/><Relationship Id="rId12" Type="http://schemas.openxmlformats.org/officeDocument/2006/relationships/hyperlink" Target="https://fr.vecteezy.com/video/5480445-appuyer-sur-la-touche-entree-sur-le-clavier-d-un-ordinateur-de-bureau" TargetMode="External"/><Relationship Id="rId17" Type="http://schemas.openxmlformats.org/officeDocument/2006/relationships/hyperlink" Target="https://www.bonbache.fr/syntheses-graphiques-excel-avec-les-emoticones-499.html" TargetMode="External"/><Relationship Id="rId25" Type="http://schemas.openxmlformats.org/officeDocument/2006/relationships/hyperlink" Target="https://www.apeb-mcb.fr/pages/l-association/l-a-p-e-b/" TargetMode="External"/><Relationship Id="rId33" Type="http://schemas.openxmlformats.org/officeDocument/2006/relationships/hyperlink" Target="https://www.forgeorges.fr/" TargetMode="External"/><Relationship Id="rId38" Type="http://schemas.openxmlformats.org/officeDocument/2006/relationships/hyperlink" Target="https://barnews.fr/tag/competitions/"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www.google.com/search?q=barman+dans+une+discotheque&amp;client=firefox-b-d&amp;sca_esv=595044018&amp;biw=1920&amp;bih=947&amp;tbm=vid&amp;sxsrf=AM9HkKl28i5qPkap_kvSI68isEdc6rjBXQ%3A1704189798712&amp;ei=Zt-TZZz9KtSfkdUP6-i7-AQ&amp;oq=barman+dans+une+discotheque&amp;gs_lp=Eg1nd3Mtd2l6LXZpZGVvIhtiYXJtYW4gZGFucyB1bmUgZGlzY290aGVxdWUqAggAMgUQIRifBUi1dlCOLViWZHABeACQAQCYAUqgAYMHqgECMTS4AQHIAQD4AQHCAgQQIxgnwgIGEAAYFhgewgIIEAAYFhgeGAqIBgE&amp;sclient=gws-wiz-video" TargetMode="External"/><Relationship Id="rId21" Type="http://schemas.openxmlformats.org/officeDocument/2006/relationships/hyperlink" Target="https://chefsimon.com/recettes/tag/cocktails" TargetMode="External"/><Relationship Id="rId42" Type="http://schemas.openxmlformats.org/officeDocument/2006/relationships/hyperlink" Target="https://www.meilleursouvriersdefrance.info/fichiers/sujets/39ec75c8-afab-43f5-a667-8fa20d7f0261.pdf" TargetMode="External"/><Relationship Id="rId47" Type="http://schemas.openxmlformats.org/officeDocument/2006/relationships/hyperlink" Target="https://www.youtube.com/watch?v=cmk-Pluwk9E" TargetMode="External"/><Relationship Id="rId63" Type="http://schemas.openxmlformats.org/officeDocument/2006/relationships/hyperlink" Target="https://hra.spip.ac-rouen.fr/IMG/pdf/documents_eleves_a_completer.pdf" TargetMode="External"/><Relationship Id="rId68" Type="http://schemas.openxmlformats.org/officeDocument/2006/relationships/hyperlink" Target="https://www.votrebarman.com/le-metier-de-barman/un-barista-cest-quoi/" TargetMode="External"/><Relationship Id="rId84" Type="http://schemas.openxmlformats.org/officeDocument/2006/relationships/hyperlink" Target="https://blog.monouso.fr/tout-savoir-sur-les-types-de-cocktails/" TargetMode="External"/><Relationship Id="rId89" Type="http://schemas.openxmlformats.org/officeDocument/2006/relationships/hyperlink" Target="http://www.apeb-mcb.fr/medias/files/ccc-v2-01septembre2021.pdf" TargetMode="External"/><Relationship Id="rId112" Type="http://schemas.openxmlformats.org/officeDocument/2006/relationships/hyperlink" Target="https://www.joy.io/post/bars-et-restaurants-4-astuces-pour-avoir-une-equipe-efficace" TargetMode="External"/><Relationship Id="rId16" Type="http://schemas.openxmlformats.org/officeDocument/2006/relationships/hyperlink" Target="https://www.cocktailmag.fr/recette-cocktail" TargetMode="External"/><Relationship Id="rId107" Type="http://schemas.openxmlformats.org/officeDocument/2006/relationships/hyperlink" Target="https://blog.monouso.fr/comptabilite-pour-un-bar-guide-du-debutant/" TargetMode="External"/><Relationship Id="rId11" Type="http://schemas.openxmlformats.org/officeDocument/2006/relationships/hyperlink" Target="https://webtv.hotellerie-restauration.ac-versailles.fr/IMG/pdf/liste_des_cocktails_classiques_09_04_2010.pdf" TargetMode="External"/><Relationship Id="rId32" Type="http://schemas.openxmlformats.org/officeDocument/2006/relationships/hyperlink" Target="https://queuedecoq.com/blogs/cocktail/unite-mesure-cocktail" TargetMode="External"/><Relationship Id="rId37" Type="http://schemas.openxmlformats.org/officeDocument/2006/relationships/hyperlink" Target="https://www.tesrecettes.com/tableau-des-equivalences-pour-les-cocktails/" TargetMode="External"/><Relationship Id="rId53" Type="http://schemas.openxmlformats.org/officeDocument/2006/relationships/hyperlink" Target="https://www.facebook.com/Infosbar" TargetMode="External"/><Relationship Id="rId58" Type="http://schemas.openxmlformats.org/officeDocument/2006/relationships/hyperlink" Target="https://ent2d.ac-bordeaux.fr/disciplines/hotellerie/wp-content/uploads/sites/46/2017/07/TA_C_GUILLOT_cocktails_1csr_eleve_suite202-5.pdf" TargetMode="External"/><Relationship Id="rId74" Type="http://schemas.openxmlformats.org/officeDocument/2006/relationships/hyperlink" Target="https://www.destinationcocktails.fr/technique/faire-un-cocktail-sans-doseur/" TargetMode="External"/><Relationship Id="rId79" Type="http://schemas.openxmlformats.org/officeDocument/2006/relationships/hyperlink" Target="https://www.youtube.com/user/TerresdecocktailsTV/videos" TargetMode="External"/><Relationship Id="rId102" Type="http://schemas.openxmlformats.org/officeDocument/2006/relationships/hyperlink" Target="https://www.rencontres-digitales-franchise.fr/toutes-actualites/franchise-bar-votre-guide-complet/" TargetMode="External"/><Relationship Id="rId123" Type="http://schemas.openxmlformats.org/officeDocument/2006/relationships/hyperlink" Target="https://www.permis-de-exploitation.fr/guides/permis-dexploitation/942-l-reglementations-tenue-d-bar.html" TargetMode="External"/><Relationship Id="rId128" Type="http://schemas.openxmlformats.org/officeDocument/2006/relationships/hyperlink" Target="https://www.pointdevente.fr/fr/actualites/guide-pratique-lors-d-une-location-d-un-bar-a277" TargetMode="External"/><Relationship Id="rId5" Type="http://schemas.openxmlformats.org/officeDocument/2006/relationships/hyperlink" Target="https://chilledmagazine.com/drinks" TargetMode="External"/><Relationship Id="rId90" Type="http://schemas.openxmlformats.org/officeDocument/2006/relationships/hyperlink" Target="https://www.google.com/search?client=firefox-b-d&amp;q=livret-cocktails-sam-BD.pdf++volumes+en+cl" TargetMode="External"/><Relationship Id="rId95" Type="http://schemas.openxmlformats.org/officeDocument/2006/relationships/hyperlink" Target="https://www.jdc.fr/gestion-de-boisson-alcools" TargetMode="External"/><Relationship Id="rId22" Type="http://schemas.openxmlformats.org/officeDocument/2006/relationships/hyperlink" Target="https://www.recette-punch.com/" TargetMode="External"/><Relationship Id="rId27" Type="http://schemas.openxmlformats.org/officeDocument/2006/relationships/hyperlink" Target="https://www.auxdelicesdupalais.net/cat/boisson-jus-cocktails" TargetMode="External"/><Relationship Id="rId43" Type="http://schemas.openxmlformats.org/officeDocument/2006/relationships/hyperlink" Target="https://www.meilleursouvriersdefrance.info/fichiers/sujets/e776e59a-c170-4b79-b62e-4dde976a7e2c.pdf" TargetMode="External"/><Relationship Id="rId48" Type="http://schemas.openxmlformats.org/officeDocument/2006/relationships/hyperlink" Target="https://www.youtube.com/watch?v=PyCECdB-658" TargetMode="External"/><Relationship Id="rId64" Type="http://schemas.openxmlformats.org/officeDocument/2006/relationships/hyperlink" Target="https://www.pinterest.fr/jorjasbluebird/cocktails/" TargetMode="External"/><Relationship Id="rId69" Type="http://schemas.openxmlformats.org/officeDocument/2006/relationships/hyperlink" Target="https://www.youtube.com/watch?v=WB9DuajLRas" TargetMode="External"/><Relationship Id="rId113" Type="http://schemas.openxmlformats.org/officeDocument/2006/relationships/hyperlink" Target="https://www.jdc.fr/blog/reglementation-happy-hour" TargetMode="External"/><Relationship Id="rId118" Type="http://schemas.openxmlformats.org/officeDocument/2006/relationships/hyperlink" Target="../../../../T&#195;&#169;l&#195;&#169;chargement/2018-12-Guide-des-Debits-de-Boissons.pdf" TargetMode="External"/><Relationship Id="rId80" Type="http://schemas.openxmlformats.org/officeDocument/2006/relationships/hyperlink" Target="http://www.legardemangerdusud.com/10-expressions-de-barman-a-maitriser-pour-commander-un-cocktail/" TargetMode="External"/><Relationship Id="rId85" Type="http://schemas.openxmlformats.org/officeDocument/2006/relationships/hyperlink" Target="https://restaurantcfavm.jimdofree.com/bar/cocktails/" TargetMode="External"/><Relationship Id="rId12" Type="http://schemas.openxmlformats.org/officeDocument/2006/relationships/hyperlink" Target="https://www.colombes.fr/documents/Actualites/cocktails_sans_alcool.pdf" TargetMode="External"/><Relationship Id="rId17" Type="http://schemas.openxmlformats.org/officeDocument/2006/relationships/hyperlink" Target="https://www.gastronomico.fr/recettes-cocktails/" TargetMode="External"/><Relationship Id="rId33" Type="http://schemas.openxmlformats.org/officeDocument/2006/relationships/hyperlink" Target="https://www.youtube.com/c/CocktailMolotovTV/videos" TargetMode="External"/><Relationship Id="rId38" Type="http://schemas.openxmlformats.org/officeDocument/2006/relationships/hyperlink" Target="https://www.elle.fr/Elle-a-Table/Les-dossiers-de-la-redaction/Dossier-de-la-redac/Les-graduations-de-cocktails-2625150" TargetMode="External"/><Relationship Id="rId59" Type="http://schemas.openxmlformats.org/officeDocument/2006/relationships/hyperlink" Target="http://mon-barman.restaurantemploi.com/2016/05/02/infographie-recettes-cocktails-celebres/" TargetMode="External"/><Relationship Id="rId103" Type="http://schemas.openxmlformats.org/officeDocument/2006/relationships/hyperlink" Target="https://www.b2b-infos.com/17029/guide-pour-une-ouverture-de-bar/" TargetMode="External"/><Relationship Id="rId108" Type="http://schemas.openxmlformats.org/officeDocument/2006/relationships/hyperlink" Target="https://propulsebyca.fr/idees-business/debit-de-boissons" TargetMode="External"/><Relationship Id="rId124" Type="http://schemas.openxmlformats.org/officeDocument/2006/relationships/hyperlink" Target="https://www.captaincontrat.com/exercer-un-metier/hotellerie-restauration/ouvrir-bar" TargetMode="External"/><Relationship Id="rId129" Type="http://schemas.openxmlformats.org/officeDocument/2006/relationships/hyperlink" Target="https://www.youtube.com/watch?v=bUBxP5zWvHY&amp;list=PL-uWG0fLsMHYIIMvzjieTiM7CBJPaZpmK&amp;index=8" TargetMode="External"/><Relationship Id="rId54" Type="http://schemas.openxmlformats.org/officeDocument/2006/relationships/hyperlink" Target="http://www.apeb-mcb.fr/medias/files/guide-debits-de-boissons-nov-2018.pdf" TargetMode="External"/><Relationship Id="rId70" Type="http://schemas.openxmlformats.org/officeDocument/2006/relationships/hyperlink" Target="https://www.youtube.com/watch?v=fKnzt18rlz8" TargetMode="External"/><Relationship Id="rId75" Type="http://schemas.openxmlformats.org/officeDocument/2006/relationships/hyperlink" Target="https://la-maison-du-barman.fr/10000146-doseurs" TargetMode="External"/><Relationship Id="rId91" Type="http://schemas.openxmlformats.org/officeDocument/2006/relationships/hyperlink" Target="https://www.joy.io/post/top-10-des-normes-de-securite-haccp-pour-un-bar-ou-restaurant" TargetMode="External"/><Relationship Id="rId96" Type="http://schemas.openxmlformats.org/officeDocument/2006/relationships/hyperlink" Target="https://www.reseaurural.fr/sites/default/files/documents/fichiers/2018-06/Etude_fonctionnement_cafes_associatifs_2014.pdf" TargetMode="External"/><Relationship Id="rId1" Type="http://schemas.openxmlformats.org/officeDocument/2006/relationships/hyperlink" Target="https://www.associationdesbarmendefrance.fr/le-cocktail-du-mois" TargetMode="External"/><Relationship Id="rId6" Type="http://schemas.openxmlformats.org/officeDocument/2006/relationships/hyperlink" Target="https://52martinis.com/" TargetMode="External"/><Relationship Id="rId23" Type="http://schemas.openxmlformats.org/officeDocument/2006/relationships/hyperlink" Target="https://cocktailmolotov.org/" TargetMode="External"/><Relationship Id="rId28" Type="http://schemas.openxmlformats.org/officeDocument/2006/relationships/hyperlink" Target="https://www.metro.fr/inspiration/recette-chef/cocktail" TargetMode="External"/><Relationship Id="rId49" Type="http://schemas.openxmlformats.org/officeDocument/2006/relationships/hyperlink" Target="https://webtv.hotellerie-restauration.ac-versailles.fr/MAF-Employe-Barman-2017-ecrit" TargetMode="External"/><Relationship Id="rId114" Type="http://schemas.openxmlformats.org/officeDocument/2006/relationships/hyperlink" Target="https://www.jdc.fr/gestion-de-boisson-alcools" TargetMode="External"/><Relationship Id="rId119" Type="http://schemas.openxmlformats.org/officeDocument/2006/relationships/hyperlink" Target="https://www.zenchef.com/guide/gerer-plannings-restaurant" TargetMode="External"/><Relationship Id="rId44" Type="http://schemas.openxmlformats.org/officeDocument/2006/relationships/hyperlink" Target="https://www.meilleursouvriersdefrance.info/fichiers/sujets/8a22c3c9-55dd-4fbf-afa7-030d28e3c643.pdf" TargetMode="External"/><Relationship Id="rId60" Type="http://schemas.openxmlformats.org/officeDocument/2006/relationships/hyperlink" Target="https://ent2d.ac-bordeaux.fr/disciplines/hotellerie/wp-content/uploads/sites/46/2017/07/TA_Mise_en_situation_Ep_E31_atelier_bar-5.pdf" TargetMode="External"/><Relationship Id="rId65" Type="http://schemas.openxmlformats.org/officeDocument/2006/relationships/hyperlink" Target="http://cuistophe.free.fr/ouvrage/cocktails.pdf" TargetMode="External"/><Relationship Id="rId81" Type="http://schemas.openxmlformats.org/officeDocument/2006/relationships/hyperlink" Target="https://www.destinationcocktails.fr/culture/le-lexique-de-la-mixologie/" TargetMode="External"/><Relationship Id="rId86" Type="http://schemas.openxmlformats.org/officeDocument/2006/relationships/hyperlink" Target="http://technoresto.org/tp/ta_cocktail/ta_fp.pdf" TargetMode="External"/><Relationship Id="rId130" Type="http://schemas.openxmlformats.org/officeDocument/2006/relationships/printerSettings" Target="../printerSettings/printerSettings3.bin"/><Relationship Id="rId13" Type="http://schemas.openxmlformats.org/officeDocument/2006/relationships/hyperlink" Target="https://www.bloc-notes-culinaire.com/2019/09/les-cocktails-techniques-et-recettes.html" TargetMode="External"/><Relationship Id="rId18" Type="http://schemas.openxmlformats.org/officeDocument/2006/relationships/hyperlink" Target="https://www.750g.com/recettes-boissons/" TargetMode="External"/><Relationship Id="rId39" Type="http://schemas.openxmlformats.org/officeDocument/2006/relationships/hyperlink" Target="https://www.youtube.com/watch?v=UUS1vAguFsw" TargetMode="External"/><Relationship Id="rId109" Type="http://schemas.openxmlformats.org/officeDocument/2006/relationships/hyperlink" Target="https://www.pointdevente.fr/fr/actualites/guide-pratique-lors-d-une-location-d-un-bar-a277" TargetMode="External"/><Relationship Id="rId34" Type="http://schemas.openxmlformats.org/officeDocument/2006/relationships/hyperlink" Target="https://www.youtube.com/watch?v=9jTZf20YmcU" TargetMode="External"/><Relationship Id="rId50" Type="http://schemas.openxmlformats.org/officeDocument/2006/relationships/hyperlink" Target="https://www.apeb-mcb.fr/" TargetMode="External"/><Relationship Id="rId55" Type="http://schemas.openxmlformats.org/officeDocument/2006/relationships/hyperlink" Target="https://www.youtube.com/watch?v=vZoPU2ZnwhA" TargetMode="External"/><Relationship Id="rId76" Type="http://schemas.openxmlformats.org/officeDocument/2006/relationships/hyperlink" Target="https://www.youtube.com/watch?v=EtAXqhFucRY" TargetMode="External"/><Relationship Id="rId97" Type="http://schemas.openxmlformats.org/officeDocument/2006/relationships/hyperlink" Target="https://www.google.com/search?client=firefox-b-d&amp;sca_esv=595044018&amp;sxsrf=AM9HkKnE8HianWTiTHftAaD4AucgoYr0Ww:1704189749706&amp;q=barman+dans+un+palace&amp;tbm=vid&amp;source=lnms&amp;sa=X&amp;ved=2ahUKEwjlz6TFub6DAxWDQ6QEHYXSAPMQ0pQJegQICxAB&amp;biw=1920&amp;bih=947&amp;dpr=1" TargetMode="External"/><Relationship Id="rId104" Type="http://schemas.openxmlformats.org/officeDocument/2006/relationships/hyperlink" Target="https://www.permis-de-exploitation.fr/guides/permis-dexploitation/942-l-reglementations-tenue-d-bar.html" TargetMode="External"/><Relationship Id="rId120" Type="http://schemas.openxmlformats.org/officeDocument/2006/relationships/hyperlink" Target="https://www.banket.fr/articles/ouvrir-un-bar-a-jus-guide-complet-2023" TargetMode="External"/><Relationship Id="rId125" Type="http://schemas.openxmlformats.org/officeDocument/2006/relationships/hyperlink" Target="https://finmodelslab.com/fr/blogs/operating-costs/bar-operating-costs" TargetMode="External"/><Relationship Id="rId7" Type="http://schemas.openxmlformats.org/officeDocument/2006/relationships/hyperlink" Target="https://webtv.hotellerie-restauration.ac-versailles.fr/Bar-et-boissons" TargetMode="External"/><Relationship Id="rId71" Type="http://schemas.openxmlformats.org/officeDocument/2006/relationships/hyperlink" Target="https://www.youtube.com/channel/UC5FY153skYmJLRYUzaRpXHw" TargetMode="External"/><Relationship Id="rId92" Type="http://schemas.openxmlformats.org/officeDocument/2006/relationships/hyperlink" Target="https://umih.fr/fr/solutions-pro/entreprendre/les-formations-obligatoires/" TargetMode="External"/><Relationship Id="rId2" Type="http://schemas.openxmlformats.org/officeDocument/2006/relationships/hyperlink" Target="https://www.monin.com/fr/astuces-conseils-cocktails-sans-alcool" TargetMode="External"/><Relationship Id="rId29" Type="http://schemas.openxmlformats.org/officeDocument/2006/relationships/hyperlink" Target="https://www.cocktail-sans-alcool.fr/" TargetMode="External"/><Relationship Id="rId24" Type="http://schemas.openxmlformats.org/officeDocument/2006/relationships/hyperlink" Target="https://www.youtube.com/watch?v=xq4L3IBHBgU&amp;t=1s" TargetMode="External"/><Relationship Id="rId40" Type="http://schemas.openxmlformats.org/officeDocument/2006/relationships/hyperlink" Target="https://www.youtube.com/channel/UCx0-LMFuXuNqt2kL2R4XKlw/videos" TargetMode="External"/><Relationship Id="rId45" Type="http://schemas.openxmlformats.org/officeDocument/2006/relationships/hyperlink" Target="https://www.meilleursouvriersdefrance.info/concoursmaf.html" TargetMode="External"/><Relationship Id="rId66" Type="http://schemas.openxmlformats.org/officeDocument/2006/relationships/hyperlink" Target="https://fr.wikipedia.org/wiki/Portail:Boisson?tableofcontents=1" TargetMode="External"/><Relationship Id="rId87" Type="http://schemas.openxmlformats.org/officeDocument/2006/relationships/hyperlink" Target="https://www.google.com/search?client=firefox-b-d&amp;q=T+E+C+H+N+O+R+E+S+T+O+.+O+R+G+++LA+R%C3%89ALISATION+DES+COCKTAILS+%3A+COURS+COMPLET+" TargetMode="External"/><Relationship Id="rId110" Type="http://schemas.openxmlformats.org/officeDocument/2006/relationships/hyperlink" Target="https://www.youtube.com/watch?v=bUBxP5zWvHY&amp;list=PL-uWG0fLsMHYIIMvzjieTiM7CBJPaZpmK&amp;index=8" TargetMode="External"/><Relationship Id="rId115" Type="http://schemas.openxmlformats.org/officeDocument/2006/relationships/hyperlink" Target="https://www.reseaurural.fr/sites/default/files/documents/fichiers/2018-06/Etude_fonctionnement_cafes_associatifs_2014.pdf" TargetMode="External"/><Relationship Id="rId131" Type="http://schemas.openxmlformats.org/officeDocument/2006/relationships/drawing" Target="../drawings/drawing7.xml"/><Relationship Id="rId61" Type="http://schemas.openxmlformats.org/officeDocument/2006/relationships/hyperlink" Target="https://www.etsy.com/fr/listing/946437976/affiche-de-cocktail-de-luxe?epik=dj0yJnU9R3JrX3RjX05QUlRYcjlTS1JjdFFVUlEwSG9YeENGVHUmcD0wJm49RkhSTXg3blhaU3AyNGF5SmM5NGZFQSZ0PUFBQUFBR0tjbWQ0" TargetMode="External"/><Relationship Id="rId82" Type="http://schemas.openxmlformats.org/officeDocument/2006/relationships/hyperlink" Target="http://technoresto.org/les-ateliers-experimentaux/la-realisation-des-cocktails/la-realisation-des-cocktails-cours-complet/" TargetMode="External"/><Relationship Id="rId19" Type="http://schemas.openxmlformats.org/officeDocument/2006/relationships/hyperlink" Target="https://briottet.fr/recettes-cocktails/" TargetMode="External"/><Relationship Id="rId14" Type="http://schemas.openxmlformats.org/officeDocument/2006/relationships/hyperlink" Target="https://www.atelierdeschefs.fr/fr/recette/7513-cocktail-mojito.php" TargetMode="External"/><Relationship Id="rId30" Type="http://schemas.openxmlformats.org/officeDocument/2006/relationships/hyperlink" Target="https://www.siroter.com/" TargetMode="External"/><Relationship Id="rId35" Type="http://schemas.openxmlformats.org/officeDocument/2006/relationships/hyperlink" Target="https://www.youtube.com/watch?v=LCyadYIDxyQ" TargetMode="External"/><Relationship Id="rId56" Type="http://schemas.openxmlformats.org/officeDocument/2006/relationships/hyperlink" Target="https://www.hotellerie-restauration.ac-versailles.fr/spip.php?article3100" TargetMode="External"/><Relationship Id="rId77" Type="http://schemas.openxmlformats.org/officeDocument/2006/relationships/hyperlink" Target="https://www.youtube.com/c/La25%C3%A8meHeure/videos" TargetMode="External"/><Relationship Id="rId100" Type="http://schemas.openxmlformats.org/officeDocument/2006/relationships/hyperlink" Target="https://www.zenchef.com/guide/gerer-plannings-restaurant" TargetMode="External"/><Relationship Id="rId105" Type="http://schemas.openxmlformats.org/officeDocument/2006/relationships/hyperlink" Target="https://www.captaincontrat.com/exercer-un-metier/hotellerie-restauration/ouvrir-bar" TargetMode="External"/><Relationship Id="rId126" Type="http://schemas.openxmlformats.org/officeDocument/2006/relationships/hyperlink" Target="https://blog.monouso.fr/comptabilite-pour-un-bar-guide-du-debutant/" TargetMode="External"/><Relationship Id="rId8" Type="http://schemas.openxmlformats.org/officeDocument/2006/relationships/hyperlink" Target="https://www.alambic-magazine.com/category/cocktails/cocktails-inspirations/" TargetMode="External"/><Relationship Id="rId51" Type="http://schemas.openxmlformats.org/officeDocument/2006/relationships/hyperlink" Target="https://www.infosbar.com/Cocktails_r38.html" TargetMode="External"/><Relationship Id="rId72" Type="http://schemas.openxmlformats.org/officeDocument/2006/relationships/hyperlink" Target="https://www.youtube.com/watch?v=Iy_b5VroBH8" TargetMode="External"/><Relationship Id="rId93" Type="http://schemas.openxmlformats.org/officeDocument/2006/relationships/hyperlink" Target="https://www.joy.io/post/bars-et-restaurants-4-astuces-pour-avoir-une-equipe-efficace" TargetMode="External"/><Relationship Id="rId98" Type="http://schemas.openxmlformats.org/officeDocument/2006/relationships/hyperlink" Target="https://www.google.com/search?q=barman+dans+une+discotheque&amp;client=firefox-b-d&amp;sca_esv=595044018&amp;biw=1920&amp;bih=947&amp;tbm=vid&amp;sxsrf=AM9HkKl28i5qPkap_kvSI68isEdc6rjBXQ%3A1704189798712&amp;ei=Zt-TZZz9KtSfkdUP6-i7-AQ&amp;oq=barman+dans+une+discotheque&amp;gs_lp=Eg1nd3Mtd2l6LXZpZGVvIhtiYXJtYW4gZGFucyB1bmUgZGlzY290aGVxdWUqAggAMgUQIRifBUi1dlCOLViWZHABeACQAQCYAUqgAYMHqgECMTS4AQHIAQD4AQHCAgQQIxgnwgIGEAAYFhgewgIIEAAYFhgeGAqIBgE&amp;sclient=gws-wiz-video" TargetMode="External"/><Relationship Id="rId121" Type="http://schemas.openxmlformats.org/officeDocument/2006/relationships/hyperlink" Target="https://www.rencontres-digitales-franchise.fr/toutes-actualites/franchise-bar-votre-guide-complet/" TargetMode="External"/><Relationship Id="rId3" Type="http://schemas.openxmlformats.org/officeDocument/2006/relationships/hyperlink" Target="http://barmag.fr/" TargetMode="External"/><Relationship Id="rId25" Type="http://schemas.openxmlformats.org/officeDocument/2006/relationships/hyperlink" Target="https://www.youtube.com/c/Votrebarman/videos" TargetMode="External"/><Relationship Id="rId46" Type="http://schemas.openxmlformats.org/officeDocument/2006/relationships/hyperlink" Target="https://www.facebook.com/Maxime-Hoerth-MOF-Barman-432259463541680/?ref=page_internal" TargetMode="External"/><Relationship Id="rId67" Type="http://schemas.openxmlformats.org/officeDocument/2006/relationships/hyperlink" Target="https://www.votrebarman.com/le-metier-de-barman/le-flair-bartending-cest-quoi/" TargetMode="External"/><Relationship Id="rId116" Type="http://schemas.openxmlformats.org/officeDocument/2006/relationships/hyperlink" Target="https://www.google.com/search?client=firefox-b-d&amp;sca_esv=595044018&amp;sxsrf=AM9HkKnE8HianWTiTHftAaD4AucgoYr0Ww:1704189749706&amp;q=barman+dans+un+palace&amp;tbm=vid&amp;source=lnms&amp;sa=X&amp;ved=2ahUKEwjlz6TFub6DAxWDQ6QEHYXSAPMQ0pQJegQICxAB&amp;biw=1920&amp;bih=947&amp;dpr=1" TargetMode="External"/><Relationship Id="rId20" Type="http://schemas.openxmlformats.org/officeDocument/2006/relationships/hyperlink" Target="https://www.recettes-cocktails.fr/guide-barman/" TargetMode="External"/><Relationship Id="rId41" Type="http://schemas.openxmlformats.org/officeDocument/2006/relationships/hyperlink" Target="https://www.dailymotion.com/video/x2h1t9j" TargetMode="External"/><Relationship Id="rId62" Type="http://schemas.openxmlformats.org/officeDocument/2006/relationships/hyperlink" Target="https://www.pinterest.fr/pin/AUQTmedKV8e6C-ofmN8WexSbcCfGwlJ2mGd2Ic14Ek4pmdXZvRPK93U/" TargetMode="External"/><Relationship Id="rId83" Type="http://schemas.openxmlformats.org/officeDocument/2006/relationships/hyperlink" Target="https://www.rhum-cocktails.com/mixologie/cocktail.html" TargetMode="External"/><Relationship Id="rId88" Type="http://schemas.openxmlformats.org/officeDocument/2006/relationships/hyperlink" Target="https://www.google.com/search?client=firefox-b-d&amp;q=CARNET+DE+COCKTAILS+CONTEMPORAINS+" TargetMode="External"/><Relationship Id="rId111" Type="http://schemas.openxmlformats.org/officeDocument/2006/relationships/hyperlink" Target="https://umih.fr/fr/solutions-pro/entreprendre/les-formations-obligatoires/" TargetMode="External"/><Relationship Id="rId15" Type="http://schemas.openxmlformats.org/officeDocument/2006/relationships/hyperlink" Target="https://www.liqueurs-pecorari.fr/cocktails-liqueurs" TargetMode="External"/><Relationship Id="rId36" Type="http://schemas.openxmlformats.org/officeDocument/2006/relationships/hyperlink" Target="https://www.youtube.com/channel/UC9bCk8rrz7vu0sixoSXM0lA/videos" TargetMode="External"/><Relationship Id="rId57" Type="http://schemas.openxmlformats.org/officeDocument/2006/relationships/hyperlink" Target="https://www.pinterest.fr/pin/808818414309984531/" TargetMode="External"/><Relationship Id="rId106" Type="http://schemas.openxmlformats.org/officeDocument/2006/relationships/hyperlink" Target="https://finmodelslab.com/fr/blogs/operating-costs/bar-operating-costs" TargetMode="External"/><Relationship Id="rId127" Type="http://schemas.openxmlformats.org/officeDocument/2006/relationships/hyperlink" Target="https://propulsebyca.fr/idees-business/debit-de-boissons" TargetMode="External"/><Relationship Id="rId10" Type="http://schemas.openxmlformats.org/officeDocument/2006/relationships/hyperlink" Target="https://www.1001cocktails.com/recettes/selection_cafes-speciaux.aspx" TargetMode="External"/><Relationship Id="rId31" Type="http://schemas.openxmlformats.org/officeDocument/2006/relationships/hyperlink" Target="http://www.apeb-mcb.fr/medias/files/ccc-v2-01septembre2021.pdf" TargetMode="External"/><Relationship Id="rId52" Type="http://schemas.openxmlformats.org/officeDocument/2006/relationships/hyperlink" Target="https://www.youtube.com/c/InfosbarParis/playlists" TargetMode="External"/><Relationship Id="rId73" Type="http://schemas.openxmlformats.org/officeDocument/2006/relationships/hyperlink" Target="https://placecocktail.fr/collections/doseur-cocktail" TargetMode="External"/><Relationship Id="rId78" Type="http://schemas.openxmlformats.org/officeDocument/2006/relationships/hyperlink" Target="https://www.youtube.com/watch?v=75iVoz74k0E" TargetMode="External"/><Relationship Id="rId94" Type="http://schemas.openxmlformats.org/officeDocument/2006/relationships/hyperlink" Target="https://www.jdc.fr/blog/reglementation-happy-hour" TargetMode="External"/><Relationship Id="rId99" Type="http://schemas.openxmlformats.org/officeDocument/2006/relationships/hyperlink" Target="../../Donn&#233;es/1.UPRT/0-UPRT.fait/T&#195;&#169;l&#195;&#169;chargement/2018-12-Guide-des-Debits-de-Boissons.pdf" TargetMode="External"/><Relationship Id="rId101" Type="http://schemas.openxmlformats.org/officeDocument/2006/relationships/hyperlink" Target="https://www.banket.fr/articles/ouvrir-un-bar-a-jus-guide-complet-2023" TargetMode="External"/><Relationship Id="rId122" Type="http://schemas.openxmlformats.org/officeDocument/2006/relationships/hyperlink" Target="https://www.b2b-infos.com/17029/guide-pour-une-ouverture-de-bar/" TargetMode="External"/><Relationship Id="rId4" Type="http://schemas.openxmlformats.org/officeDocument/2006/relationships/hyperlink" Target="https://www.facebook.com/MagazineBarmag/" TargetMode="External"/><Relationship Id="rId9" Type="http://schemas.openxmlformats.org/officeDocument/2006/relationships/hyperlink" Target="https://www.1001cocktails.com/recettes/selection_cocktails-sans-alcool.aspx" TargetMode="External"/><Relationship Id="rId26" Type="http://schemas.openxmlformats.org/officeDocument/2006/relationships/hyperlink" Target="https://www.mesrecettesfaciles.fr/course/boisson"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s://www.youtube.com/@excel_free/videos" TargetMode="External"/><Relationship Id="rId21" Type="http://schemas.openxmlformats.org/officeDocument/2006/relationships/hyperlink" Target="https://www.youtube.com/watch?v=N93ABr9bRpg" TargetMode="External"/><Relationship Id="rId42" Type="http://schemas.openxmlformats.org/officeDocument/2006/relationships/hyperlink" Target="https://www.youtube.com/shorts/H1G0QpFWm6A?feature=share" TargetMode="External"/><Relationship Id="rId63" Type="http://schemas.openxmlformats.org/officeDocument/2006/relationships/hyperlink" Target="https://www.youtube.com/watch?v=sM42gxA5npU" TargetMode="External"/><Relationship Id="rId84" Type="http://schemas.openxmlformats.org/officeDocument/2006/relationships/hyperlink" Target="https://www.maisoncreative.com/decorer/couleurs/deco-pastel-comment-dompter-la-douceur-attitude-6335" TargetMode="External"/><Relationship Id="rId138" Type="http://schemas.openxmlformats.org/officeDocument/2006/relationships/hyperlink" Target="https://www.youtube.com/watch?v=KB-prKJdLJ0&amp;list=PL7FTGXf2TlC3TRy5_iEROu9bw9FaLg3f6&amp;index=10" TargetMode="External"/><Relationship Id="rId159" Type="http://schemas.openxmlformats.org/officeDocument/2006/relationships/hyperlink" Target="https://www.youtube.com/watch?v=coGOZmw0x0U" TargetMode="External"/><Relationship Id="rId170" Type="http://schemas.openxmlformats.org/officeDocument/2006/relationships/hyperlink" Target="https://www.youtube.com/watch?v=mjYoxIK0g-Q" TargetMode="External"/><Relationship Id="rId191" Type="http://schemas.openxmlformats.org/officeDocument/2006/relationships/hyperlink" Target="https://excel-en-ligne.fr/formule-bdlire/" TargetMode="External"/><Relationship Id="rId205" Type="http://schemas.openxmlformats.org/officeDocument/2006/relationships/hyperlink" Target="https://excel-exercice.com/presentation-dun-tableau-croise-dynamique/" TargetMode="External"/><Relationship Id="rId226" Type="http://schemas.openxmlformats.org/officeDocument/2006/relationships/hyperlink" Target="https://www.melina-camberbet.com/2021/01/27/comment-recuperer-le-code-couleur-dune-image/" TargetMode="External"/><Relationship Id="rId107" Type="http://schemas.openxmlformats.org/officeDocument/2006/relationships/hyperlink" Target="https://www.youtube.com/watch?v=IK36nFxOgHY" TargetMode="External"/><Relationship Id="rId11" Type="http://schemas.openxmlformats.org/officeDocument/2006/relationships/hyperlink" Target="https://www.youtube.com/watch?v=u6JW2EE_lXo" TargetMode="External"/><Relationship Id="rId32" Type="http://schemas.openxmlformats.org/officeDocument/2006/relationships/hyperlink" Target="https://www.youtube.com/watch?v=nkudszL9jso" TargetMode="External"/><Relationship Id="rId53" Type="http://schemas.openxmlformats.org/officeDocument/2006/relationships/hyperlink" Target="https://www.youtube.com/shorts/DMGGW_7p1Ek?feature=share" TargetMode="External"/><Relationship Id="rId74" Type="http://schemas.openxmlformats.org/officeDocument/2006/relationships/hyperlink" Target="https://www.youtube.com/shorts/C79P3RK1APQ" TargetMode="External"/><Relationship Id="rId128" Type="http://schemas.openxmlformats.org/officeDocument/2006/relationships/hyperlink" Target="https://www.youtube.com/playlist?list=PLoeG40YJ6XVTVHLRrgzWfhxxjuv3xAUsL" TargetMode="External"/><Relationship Id="rId149" Type="http://schemas.openxmlformats.org/officeDocument/2006/relationships/hyperlink" Target="https://www.youtube.com/watch?v=xwTfpLb-jlA" TargetMode="External"/><Relationship Id="rId5" Type="http://schemas.openxmlformats.org/officeDocument/2006/relationships/hyperlink" Target="https://www.youtube.com/watch?v=za0HXnQxyLs&amp;list=PLezFfxrY5Gvftj22hfmi2TnSNncA8iXb9&amp;index=18" TargetMode="External"/><Relationship Id="rId95" Type="http://schemas.openxmlformats.org/officeDocument/2006/relationships/hyperlink" Target="https://emojipedia.org/facebook/" TargetMode="External"/><Relationship Id="rId160" Type="http://schemas.openxmlformats.org/officeDocument/2006/relationships/hyperlink" Target="https://www.youtube.com/watch?v=jvhgNLoeDxc" TargetMode="External"/><Relationship Id="rId181" Type="http://schemas.openxmlformats.org/officeDocument/2006/relationships/hyperlink" Target="https://www.youtube.com/watch?v=HYGsegjX8bc" TargetMode="External"/><Relationship Id="rId216" Type="http://schemas.openxmlformats.org/officeDocument/2006/relationships/hyperlink" Target="https://www.youtube.com/playlist?list=PLpQBnWleLAauMdkTWq17kcd4kFRpTKcDC" TargetMode="External"/><Relationship Id="rId237" Type="http://schemas.openxmlformats.org/officeDocument/2006/relationships/hyperlink" Target="https://www.youtube.com/@morpheus-formation" TargetMode="External"/><Relationship Id="rId22" Type="http://schemas.openxmlformats.org/officeDocument/2006/relationships/hyperlink" Target="https://excelcorpo.com/difference-entre-une-la-liste-au-tableau-de-donnee-dans-excel/" TargetMode="External"/><Relationship Id="rId43" Type="http://schemas.openxmlformats.org/officeDocument/2006/relationships/hyperlink" Target="https://www.youtube.com/watch?v=dJcfIrr5QPo&amp;list=PLVMu3u7A7H5x41x3sCcURsE9mX7onDcyJ&amp;index=29" TargetMode="External"/><Relationship Id="rId64" Type="http://schemas.openxmlformats.org/officeDocument/2006/relationships/hyperlink" Target="https://www.youtube.com/watch?v=lXfgLJD6glA" TargetMode="External"/><Relationship Id="rId118" Type="http://schemas.openxmlformats.org/officeDocument/2006/relationships/hyperlink" Target="https://www.youtube.com/@AxelROBINFormations/shorts" TargetMode="External"/><Relationship Id="rId139" Type="http://schemas.openxmlformats.org/officeDocument/2006/relationships/hyperlink" Target="https://www.youtube.com/watch?v=uimsmTQibXY" TargetMode="External"/><Relationship Id="rId85" Type="http://schemas.openxmlformats.org/officeDocument/2006/relationships/hyperlink" Target="https://www.noovomoi.ca/style-et-maison/maison/article.10-combinaisons-de-couleurs.1.3811169.html" TargetMode="External"/><Relationship Id="rId150" Type="http://schemas.openxmlformats.org/officeDocument/2006/relationships/hyperlink" Target="https://www.youtube.com/watch?v=r_xC58OmirY" TargetMode="External"/><Relationship Id="rId171" Type="http://schemas.openxmlformats.org/officeDocument/2006/relationships/hyperlink" Target="https://www.youtube.com/watch?v=NDUf-k8WLgU" TargetMode="External"/><Relationship Id="rId192" Type="http://schemas.openxmlformats.org/officeDocument/2006/relationships/hyperlink" Target="https://www.youtube.com/watch?v=ImvnUR_jAzY" TargetMode="External"/><Relationship Id="rId206" Type="http://schemas.openxmlformats.org/officeDocument/2006/relationships/hyperlink" Target="https://excel-exercice.com/hierarchie-dans-un-tableau-croise-dynamique/" TargetMode="External"/><Relationship Id="rId227" Type="http://schemas.openxmlformats.org/officeDocument/2006/relationships/hyperlink" Target="https://antoine-moulard.com/webmarketing/comment-trouver-code-couleur-site-internet/" TargetMode="External"/><Relationship Id="rId12" Type="http://schemas.openxmlformats.org/officeDocument/2006/relationships/hyperlink" Target="https://www.youtube.com/watch?v=idinJpqXnN0" TargetMode="External"/><Relationship Id="rId33" Type="http://schemas.openxmlformats.org/officeDocument/2006/relationships/hyperlink" Target="https://www.youtube.com/watch?v=weL_jt9krmo" TargetMode="External"/><Relationship Id="rId108" Type="http://schemas.openxmlformats.org/officeDocument/2006/relationships/hyperlink" Target="https://www.youtube.com/watch?v=qUvSEkBJMvI" TargetMode="External"/><Relationship Id="rId129" Type="http://schemas.openxmlformats.org/officeDocument/2006/relationships/hyperlink" Target="https://fr.piliapp.com/symbol/" TargetMode="External"/><Relationship Id="rId54" Type="http://schemas.openxmlformats.org/officeDocument/2006/relationships/hyperlink" Target="https://www.youtube.com/watch?v=C4IuXIxJ7Hw&amp;list=PLVMu3u7A7H5wZZMkRVsSnArhIGXTyBVN4" TargetMode="External"/><Relationship Id="rId75" Type="http://schemas.openxmlformats.org/officeDocument/2006/relationships/hyperlink" Target="https://www.youtube.com/shorts/r27bzH0Q2PE" TargetMode="External"/><Relationship Id="rId96" Type="http://schemas.openxmlformats.org/officeDocument/2006/relationships/hyperlink" Target="https://support.microsoft.com/fr-fr/office/afficher-les-relations-entre-formules-et-cellules-a59bef2b-3701-46bf-8ff1-d3518771d507" TargetMode="External"/><Relationship Id="rId140" Type="http://schemas.openxmlformats.org/officeDocument/2006/relationships/hyperlink" Target="https://www.youtube.com/watch?v=NZ5goJVWzN8&amp;list=PL7FTGXf2TlC0YUCee4T4sIX7ycBNIXnF2&amp;index=19" TargetMode="External"/><Relationship Id="rId161" Type="http://schemas.openxmlformats.org/officeDocument/2006/relationships/hyperlink" Target="https://www.youtube.com/watch?v=ohhfQMX6UiM" TargetMode="External"/><Relationship Id="rId182" Type="http://schemas.openxmlformats.org/officeDocument/2006/relationships/hyperlink" Target="https://www.youtube.com/watch?v=S9LDhtfSpu0&amp;list=PLEpuWBntwS_E9jdWCl4jMILLsNQKuTGAi&amp;index=4" TargetMode="External"/><Relationship Id="rId217" Type="http://schemas.openxmlformats.org/officeDocument/2006/relationships/hyperlink" Target="https://www.youtube.com/channel/UCW-_iHbGuZG9nsE8D76lpIQ" TargetMode="External"/><Relationship Id="rId6" Type="http://schemas.openxmlformats.org/officeDocument/2006/relationships/hyperlink" Target="https://www.youtube.com/watch?v=CpCt_joTgE4&amp;list=PLezFfxrY5Gvftj22hfmi2TnSNncA8iXb9&amp;index=34" TargetMode="External"/><Relationship Id="rId238" Type="http://schemas.openxmlformats.org/officeDocument/2006/relationships/drawing" Target="../drawings/drawing8.xml"/><Relationship Id="rId23" Type="http://schemas.openxmlformats.org/officeDocument/2006/relationships/hyperlink" Target="https://www.youtube.com/watch?v=EMXXUtlN5ew" TargetMode="External"/><Relationship Id="rId119" Type="http://schemas.openxmlformats.org/officeDocument/2006/relationships/hyperlink" Target="https://www.youtube.com/@NaelBAADACHE/shorts" TargetMode="External"/><Relationship Id="rId44" Type="http://schemas.openxmlformats.org/officeDocument/2006/relationships/hyperlink" Target="https://www.youtube.com/shorts/T6q17QcpqS8?feature=share" TargetMode="External"/><Relationship Id="rId65" Type="http://schemas.openxmlformats.org/officeDocument/2006/relationships/hyperlink" Target="https://www.excel-exercice.com/nbcar/" TargetMode="External"/><Relationship Id="rId86" Type="http://schemas.openxmlformats.org/officeDocument/2006/relationships/hyperlink" Target="https://www.excel-exercice.com/nuances-de-couleurs-dans-excel/" TargetMode="External"/><Relationship Id="rId130" Type="http://schemas.openxmlformats.org/officeDocument/2006/relationships/hyperlink" Target="https://www.messletters.com/fr/symbols/" TargetMode="External"/><Relationship Id="rId151" Type="http://schemas.openxmlformats.org/officeDocument/2006/relationships/hyperlink" Target="https://www.youtube.com/watch?v=DgO2bq9c57Q" TargetMode="External"/><Relationship Id="rId172" Type="http://schemas.openxmlformats.org/officeDocument/2006/relationships/hyperlink" Target="https://www.youtube.com/watch?v=Sa-v34NonsU" TargetMode="External"/><Relationship Id="rId193" Type="http://schemas.openxmlformats.org/officeDocument/2006/relationships/hyperlink" Target="https://www.youtube.com/watch?v=UjUXEP_2-4k" TargetMode="External"/><Relationship Id="rId207" Type="http://schemas.openxmlformats.org/officeDocument/2006/relationships/hyperlink" Target="https://excel-exercice.com/regles-de-construction-dun-tableau-croise-dynamique/" TargetMode="External"/><Relationship Id="rId228" Type="http://schemas.openxmlformats.org/officeDocument/2006/relationships/hyperlink" Target="https://atelier337.fr/code-couleur-hex/" TargetMode="External"/><Relationship Id="rId13" Type="http://schemas.openxmlformats.org/officeDocument/2006/relationships/hyperlink" Target="https://www.youtube.com/shorts/dEqPwJ7XCIY" TargetMode="External"/><Relationship Id="rId109" Type="http://schemas.openxmlformats.org/officeDocument/2006/relationships/hyperlink" Target="https://www.excel-exercice.com/frederic-le-guen/" TargetMode="External"/><Relationship Id="rId34" Type="http://schemas.openxmlformats.org/officeDocument/2006/relationships/hyperlink" Target="https://excel-exercice.com/cest-quoi-les-plages-propagees-dexcel-365/" TargetMode="External"/><Relationship Id="rId55" Type="http://schemas.openxmlformats.org/officeDocument/2006/relationships/hyperlink" Target="https://www.excel-exercice.com/cest-quoi-lerreur-propagation/" TargetMode="External"/><Relationship Id="rId76" Type="http://schemas.openxmlformats.org/officeDocument/2006/relationships/hyperlink" Target="https://www.youtube.com/watch?v=UF9qvUxvrW0&amp;list=PLrTSZgOvZVOBI9t5rPrQnBaLpnFNgahz_" TargetMode="External"/><Relationship Id="rId97" Type="http://schemas.openxmlformats.org/officeDocument/2006/relationships/hyperlink" Target="https://www.youtube.com/watch?v=Zmyy7IVzwSU" TargetMode="External"/><Relationship Id="rId120" Type="http://schemas.openxmlformats.org/officeDocument/2006/relationships/hyperlink" Target="https://www.youtube.com/@DocteurExcel/videos" TargetMode="External"/><Relationship Id="rId141" Type="http://schemas.openxmlformats.org/officeDocument/2006/relationships/hyperlink" Target="https://www.youtube.com/watch?v=6wmopvGkrJ8" TargetMode="External"/><Relationship Id="rId7" Type="http://schemas.openxmlformats.org/officeDocument/2006/relationships/hyperlink" Target="https://www.youtube.com/watch?v=-G3mhyZGFdk&amp;list=PLezFfxrY5GvcpAQwOcUcdB7_w9Tl59r0o&amp;index=41" TargetMode="External"/><Relationship Id="rId162" Type="http://schemas.openxmlformats.org/officeDocument/2006/relationships/hyperlink" Target="https://www.youtube.com/watch?v=odM3NzJUef0" TargetMode="External"/><Relationship Id="rId183" Type="http://schemas.openxmlformats.org/officeDocument/2006/relationships/hyperlink" Target="https://www.youtube.com/watch?v=qmtz5QxYIek&amp;list=PLEpuWBntwS_E9jdWCl4jMILLsNQKuTGAi&amp;index=13" TargetMode="External"/><Relationship Id="rId218" Type="http://schemas.openxmlformats.org/officeDocument/2006/relationships/hyperlink" Target="https://www.youtube.com/watch?v=VMQY_yuku7w" TargetMode="External"/><Relationship Id="rId24" Type="http://schemas.openxmlformats.org/officeDocument/2006/relationships/hyperlink" Target="https://www.youtube.com/shorts/YkOkru8yX98?feature=share" TargetMode="External"/><Relationship Id="rId45" Type="http://schemas.openxmlformats.org/officeDocument/2006/relationships/hyperlink" Target="https://www.youtube.com/watch?v=rBx5CMD6DS0" TargetMode="External"/><Relationship Id="rId66" Type="http://schemas.openxmlformats.org/officeDocument/2006/relationships/hyperlink" Target="https://www.youtube.com/watch?v=5CBN2_QsQxU&amp;list=PLpQBnWleLAauEf_xMDiuo8rfajhNVIVbY&amp;index=25" TargetMode="External"/><Relationship Id="rId87" Type="http://schemas.openxmlformats.org/officeDocument/2006/relationships/hyperlink" Target="https://www.topster.fr/texte/kolorieren.html" TargetMode="External"/><Relationship Id="rId110" Type="http://schemas.openxmlformats.org/officeDocument/2006/relationships/hyperlink" Target="https://www.facebook.com/Sformateur" TargetMode="External"/><Relationship Id="rId131" Type="http://schemas.openxmlformats.org/officeDocument/2006/relationships/hyperlink" Target="https://www.youtube.com/@NaelBAADACHE/shorts" TargetMode="External"/><Relationship Id="rId152" Type="http://schemas.openxmlformats.org/officeDocument/2006/relationships/hyperlink" Target="https://www.youtube.com/watch?v=awxiEoxE0BI" TargetMode="External"/><Relationship Id="rId173" Type="http://schemas.openxmlformats.org/officeDocument/2006/relationships/hyperlink" Target="https://commentouvrir.com/sujet/955/qu-est-ce-que-kutool" TargetMode="External"/><Relationship Id="rId194" Type="http://schemas.openxmlformats.org/officeDocument/2006/relationships/hyperlink" Target="https://www.youtube.com/@tutortube/playlists" TargetMode="External"/><Relationship Id="rId208" Type="http://schemas.openxmlformats.org/officeDocument/2006/relationships/hyperlink" Target="https://excel-exercice.com/qui-sommes-nous/" TargetMode="External"/><Relationship Id="rId229" Type="http://schemas.openxmlformats.org/officeDocument/2006/relationships/hyperlink" Target="https://photokit.com/colors/color-wheel/?lang=fr" TargetMode="External"/><Relationship Id="rId14" Type="http://schemas.openxmlformats.org/officeDocument/2006/relationships/hyperlink" Target="https://www.youtube.com/shorts/85CFZ6cOC68" TargetMode="External"/><Relationship Id="rId35" Type="http://schemas.openxmlformats.org/officeDocument/2006/relationships/hyperlink" Target="https://www.youtube.com/watch?v=0b5zSw8tuYY&amp;t=1217s" TargetMode="External"/><Relationship Id="rId56" Type="http://schemas.openxmlformats.org/officeDocument/2006/relationships/hyperlink" Target="https://www.youtube.com/watch?v=8NMinBfc9EU" TargetMode="External"/><Relationship Id="rId77" Type="http://schemas.openxmlformats.org/officeDocument/2006/relationships/hyperlink" Target="https://www.melina-camberbet.com/2021/01/27/comment-recuperer-le-code-couleur-dune-image/" TargetMode="External"/><Relationship Id="rId100" Type="http://schemas.openxmlformats.org/officeDocument/2006/relationships/hyperlink" Target="https://www.youtube.com/watch?v=pgDqto-tZ9I" TargetMode="External"/><Relationship Id="rId8" Type="http://schemas.openxmlformats.org/officeDocument/2006/relationships/hyperlink" Target="https://www.youtube.com/watch?v=K3SOpfsz648" TargetMode="External"/><Relationship Id="rId98" Type="http://schemas.openxmlformats.org/officeDocument/2006/relationships/hyperlink" Target="https://www.youtube.com/watch?v=wypW8d3QLMA&amp;list=PLi1inEC75RnZ05rFfOE-4b0sGuY1iSpUi&amp;index=3" TargetMode="External"/><Relationship Id="rId121" Type="http://schemas.openxmlformats.org/officeDocument/2006/relationships/hyperlink" Target="https://www.youtube.com/@audreylafleur253/videos" TargetMode="External"/><Relationship Id="rId142" Type="http://schemas.openxmlformats.org/officeDocument/2006/relationships/hyperlink" Target="https://www.youtube.com/watch?v=WcOVZVavihs" TargetMode="External"/><Relationship Id="rId163" Type="http://schemas.openxmlformats.org/officeDocument/2006/relationships/hyperlink" Target="https://www.youtube.com/watch?v=Ao-DmleiexA" TargetMode="External"/><Relationship Id="rId184" Type="http://schemas.openxmlformats.org/officeDocument/2006/relationships/hyperlink" Target="https://www.youtube.com/watch?v=kY_vb_a4-fo&amp;list=PLEpuWBntwS_E9jdWCl4jMILLsNQKuTGAi&amp;index=25" TargetMode="External"/><Relationship Id="rId219" Type="http://schemas.openxmlformats.org/officeDocument/2006/relationships/hyperlink" Target="https://www.youtube.com/watch?v=lhKG0LaSpws" TargetMode="External"/><Relationship Id="rId230" Type="http://schemas.openxmlformats.org/officeDocument/2006/relationships/hyperlink" Target="https://learn.microsoft.com/fr-fr/office/vba/api/excel.xlrgbcolor" TargetMode="External"/><Relationship Id="rId25" Type="http://schemas.openxmlformats.org/officeDocument/2006/relationships/hyperlink" Target="https://www.youtube.com/watch?v=hlQPngU6kOQ" TargetMode="External"/><Relationship Id="rId46" Type="http://schemas.openxmlformats.org/officeDocument/2006/relationships/hyperlink" Target="https://www.youtube.com/shorts/5WaPDZOlpxQ?feature=share" TargetMode="External"/><Relationship Id="rId67" Type="http://schemas.openxmlformats.org/officeDocument/2006/relationships/hyperlink" Target="https://www.bonbache.fr/compter-les-colonnes-visibles-et-masquees-avec-excel-826.html" TargetMode="External"/><Relationship Id="rId88" Type="http://schemas.openxmlformats.org/officeDocument/2006/relationships/hyperlink" Target="https://www.topster.fr/images-rondes/" TargetMode="External"/><Relationship Id="rId111" Type="http://schemas.openxmlformats.org/officeDocument/2006/relationships/hyperlink" Target="https://www.youtube.com/channel/UCW-_iHbGuZG9nsE8D76lpIQ/videos" TargetMode="External"/><Relationship Id="rId132" Type="http://schemas.openxmlformats.org/officeDocument/2006/relationships/hyperlink" Target="https://support.microsoft.com/fr-fr/office/utilisation-d-op%C3%A9rateurs-de-calcul-dans-les-formules-excel-78be92ad-563c-4d62-b081-ae6da5c2ca69" TargetMode="External"/><Relationship Id="rId153" Type="http://schemas.openxmlformats.org/officeDocument/2006/relationships/hyperlink" Target="https://www.youtube.com/watch?v=D3HZ4yFykbU" TargetMode="External"/><Relationship Id="rId174" Type="http://schemas.openxmlformats.org/officeDocument/2006/relationships/hyperlink" Target="https://excel-dashboards.com/fr/blogs/blog/excel-tutorial-get-kutools-in-excel" TargetMode="External"/><Relationship Id="rId195" Type="http://schemas.openxmlformats.org/officeDocument/2006/relationships/hyperlink" Target="https://www.youtube.com/watch?v=uqnvYZz3R-U" TargetMode="External"/><Relationship Id="rId209" Type="http://schemas.openxmlformats.org/officeDocument/2006/relationships/hyperlink" Target="https://www.facebook.com/excelexercice" TargetMode="External"/><Relationship Id="rId190" Type="http://schemas.openxmlformats.org/officeDocument/2006/relationships/hyperlink" Target="https://excel.quebec/excel-formules-et-fonctions/excel-fonction-base-de-donnees/fonction-bdlire/" TargetMode="External"/><Relationship Id="rId204" Type="http://schemas.openxmlformats.org/officeDocument/2006/relationships/hyperlink" Target="https://excel-exercice.com/decouper-un-tcd-en-plusieurs-sous-rapport/" TargetMode="External"/><Relationship Id="rId220" Type="http://schemas.openxmlformats.org/officeDocument/2006/relationships/hyperlink" Target="https://www.youtube.com/watch?v=O0dM4SayB_A" TargetMode="External"/><Relationship Id="rId225" Type="http://schemas.openxmlformats.org/officeDocument/2006/relationships/hyperlink" Target="https://excel-exercice.com/" TargetMode="External"/><Relationship Id="rId15" Type="http://schemas.openxmlformats.org/officeDocument/2006/relationships/hyperlink" Target="https://www.youtube.com/shorts/kCVSCFym6AM" TargetMode="External"/><Relationship Id="rId36" Type="http://schemas.openxmlformats.org/officeDocument/2006/relationships/hyperlink" Target="https://www.youtube.com/watch?v=pnTG0g9V0SQ" TargetMode="External"/><Relationship Id="rId57" Type="http://schemas.openxmlformats.org/officeDocument/2006/relationships/hyperlink" Target="https://support.microsoft.com/fr-fr/office/filtrer-les-donn%C3%A9es-d-une-plage-ou-d-un-tableau-01832226-31b5-4568-8806-38c37dcc180e" TargetMode="External"/><Relationship Id="rId106" Type="http://schemas.openxmlformats.org/officeDocument/2006/relationships/hyperlink" Target="https://www.youtube.com/watch?v=2pN06yNE8lY" TargetMode="External"/><Relationship Id="rId127" Type="http://schemas.openxmlformats.org/officeDocument/2006/relationships/hyperlink" Target="https://www.youtube.com/@lecompagnoninfo/videos" TargetMode="External"/><Relationship Id="rId10" Type="http://schemas.openxmlformats.org/officeDocument/2006/relationships/hyperlink" Target="https://www.youtube.com/watch?v=ZlqXSTNqeUI" TargetMode="External"/><Relationship Id="rId31" Type="http://schemas.openxmlformats.org/officeDocument/2006/relationships/hyperlink" Target="https://www.youtube.com/watch?v=3vOkLK2Szwg" TargetMode="External"/><Relationship Id="rId52" Type="http://schemas.openxmlformats.org/officeDocument/2006/relationships/hyperlink" Target="https://www.youtube.com/watch?v=7G2AfhToT7A&amp;list=PLVMu3u7A7H5xxpgHo5F0XGN1b0m-pA9qm" TargetMode="External"/><Relationship Id="rId73" Type="http://schemas.openxmlformats.org/officeDocument/2006/relationships/hyperlink" Target="https://www.youtube.com/watch?v=paGN1SIlmFE&amp;list=PL0inLf542qwyyCmp9A_T2Ran-JMw46Z_F&amp;index=72" TargetMode="External"/><Relationship Id="rId78" Type="http://schemas.openxmlformats.org/officeDocument/2006/relationships/hyperlink" Target="https://antoine-moulard.com/webmarketing/comment-trouver-code-couleur-site-internet/" TargetMode="External"/><Relationship Id="rId94" Type="http://schemas.openxmlformats.org/officeDocument/2006/relationships/hyperlink" Target="https://fr.piliapp.com/emoji/list/" TargetMode="External"/><Relationship Id="rId99" Type="http://schemas.openxmlformats.org/officeDocument/2006/relationships/hyperlink" Target="https://www.3mfrance.fr/3M/fr_FR/post-it-notes/ideas/collaborate/" TargetMode="External"/><Relationship Id="rId101" Type="http://schemas.openxmlformats.org/officeDocument/2006/relationships/hyperlink" Target="https://temps-action.com/classer-ses-documents-sur-ordinateur" TargetMode="External"/><Relationship Id="rId122" Type="http://schemas.openxmlformats.org/officeDocument/2006/relationships/hyperlink" Target="https://www.youtube.com/@bureautique-efficace/videos" TargetMode="External"/><Relationship Id="rId143" Type="http://schemas.openxmlformats.org/officeDocument/2006/relationships/hyperlink" Target="https://www.youtube.com/watch?v=cGqXnP8R1mA&amp;t=12s" TargetMode="External"/><Relationship Id="rId148" Type="http://schemas.openxmlformats.org/officeDocument/2006/relationships/hyperlink" Target="https://www.youtube.com/watch?v=rTJjpif_nZ4" TargetMode="External"/><Relationship Id="rId164" Type="http://schemas.openxmlformats.org/officeDocument/2006/relationships/hyperlink" Target="https://www.youtube.com/watch?v=3hJP9SRlM9s" TargetMode="External"/><Relationship Id="rId169" Type="http://schemas.openxmlformats.org/officeDocument/2006/relationships/hyperlink" Target="https://www.bonbache.fr/ajuster-dynamiquement-la-plage-du-calcul-avec-excel-578.html" TargetMode="External"/><Relationship Id="rId185" Type="http://schemas.openxmlformats.org/officeDocument/2006/relationships/hyperlink" Target="https://www.youtube.com/watch?v=HdrU9Bc960A&amp;list=PLEpuWBntwS_E9jdWCl4jMILLsNQKuTGAi&amp;index=26" TargetMode="External"/><Relationship Id="rId4" Type="http://schemas.openxmlformats.org/officeDocument/2006/relationships/hyperlink" Target="https://www.youtube.com/watch?v=7tbxo9MmLho&amp;list=PLezFfxrY5Gvftj22hfmi2TnSNncA8iXb9&amp;index=17" TargetMode="External"/><Relationship Id="rId9" Type="http://schemas.openxmlformats.org/officeDocument/2006/relationships/hyperlink" Target="https://www.youtube.com/watch?v=9lDHNkjHcpQ" TargetMode="External"/><Relationship Id="rId180" Type="http://schemas.openxmlformats.org/officeDocument/2006/relationships/hyperlink" Target="https://www.youtube.com/@Astuces_Excel/videos" TargetMode="External"/><Relationship Id="rId210" Type="http://schemas.openxmlformats.org/officeDocument/2006/relationships/hyperlink" Target="https://www.youtube.com/user/ExcelExercice" TargetMode="External"/><Relationship Id="rId215" Type="http://schemas.openxmlformats.org/officeDocument/2006/relationships/hyperlink" Target="https://www.youtube.com/playlist?list=PLpQBnWleLAauZdFNIw8wNo0AEX1blBtbv" TargetMode="External"/><Relationship Id="rId236" Type="http://schemas.openxmlformats.org/officeDocument/2006/relationships/hyperlink" Target="https://fr.extendoffice.com/excel/formulas.html" TargetMode="External"/><Relationship Id="rId26" Type="http://schemas.openxmlformats.org/officeDocument/2006/relationships/hyperlink" Target="https://www.excel-pratique.com/fr/fonctions/index_equiv" TargetMode="External"/><Relationship Id="rId231" Type="http://schemas.openxmlformats.org/officeDocument/2006/relationships/hyperlink" Target="https://www.aufeminin.com/conseils-de-mode/couleurs-qui-vont-ensemble-s4015601.html" TargetMode="External"/><Relationship Id="rId47" Type="http://schemas.openxmlformats.org/officeDocument/2006/relationships/hyperlink" Target="https://www.youtube.com/shorts/WsGeL9TZ4gU?feature=share" TargetMode="External"/><Relationship Id="rId68" Type="http://schemas.openxmlformats.org/officeDocument/2006/relationships/hyperlink" Target="https://www.youtube.com/shorts/Y7WA30mkkUw?feature=share" TargetMode="External"/><Relationship Id="rId89" Type="http://schemas.openxmlformats.org/officeDocument/2006/relationships/hyperlink" Target="https://www.proinfluent.com/emoji-reseaux-sociaux/" TargetMode="External"/><Relationship Id="rId112" Type="http://schemas.openxmlformats.org/officeDocument/2006/relationships/hyperlink" Target="https://www.bonbache.fr/" TargetMode="External"/><Relationship Id="rId133" Type="http://schemas.openxmlformats.org/officeDocument/2006/relationships/hyperlink" Target="https://www.youtube.com/watch?v=ti9a06_pj3k" TargetMode="External"/><Relationship Id="rId154" Type="http://schemas.openxmlformats.org/officeDocument/2006/relationships/hyperlink" Target="https://www.youtube.com/watch?v=ieZLt6Xqz00" TargetMode="External"/><Relationship Id="rId175" Type="http://schemas.openxmlformats.org/officeDocument/2006/relationships/hyperlink" Target="https://www.trucnet.com/kutools-for-excel/" TargetMode="External"/><Relationship Id="rId196" Type="http://schemas.openxmlformats.org/officeDocument/2006/relationships/hyperlink" Target="https://www.youtube.com/watch?v=Nm5w7kwoKUg" TargetMode="External"/><Relationship Id="rId200" Type="http://schemas.openxmlformats.org/officeDocument/2006/relationships/hyperlink" Target="https://excel-exercice.com/tableau-dynamique/" TargetMode="External"/><Relationship Id="rId16" Type="http://schemas.openxmlformats.org/officeDocument/2006/relationships/hyperlink" Target="https://www.youtube.com/shorts/AEHW0r2SxYU" TargetMode="External"/><Relationship Id="rId221" Type="http://schemas.openxmlformats.org/officeDocument/2006/relationships/hyperlink" Target="https://www.youtube.com/hashtag/gestionpersonnel" TargetMode="External"/><Relationship Id="rId37" Type="http://schemas.openxmlformats.org/officeDocument/2006/relationships/hyperlink" Target="https://www.youtube.com/watch?v=oIgHLJuvEc8&amp;list=PLVMu3u7A7H5x41x3sCcURsE9mX7onDcyJ&amp;index=28" TargetMode="External"/><Relationship Id="rId58" Type="http://schemas.openxmlformats.org/officeDocument/2006/relationships/hyperlink" Target="https://www.youtube.com/watch?v=qQzQ0NuOx3c" TargetMode="External"/><Relationship Id="rId79" Type="http://schemas.openxmlformats.org/officeDocument/2006/relationships/hyperlink" Target="https://atelier337.fr/code-couleur-hex/" TargetMode="External"/><Relationship Id="rId102" Type="http://schemas.openxmlformats.org/officeDocument/2006/relationships/hyperlink" Target="https://www.youtube.com/watch?v=kRblx2K-sWA" TargetMode="External"/><Relationship Id="rId123" Type="http://schemas.openxmlformats.org/officeDocument/2006/relationships/hyperlink" Target="https://bureautique-efficace.com/blog/" TargetMode="External"/><Relationship Id="rId144" Type="http://schemas.openxmlformats.org/officeDocument/2006/relationships/hyperlink" Target="https://www.youtube.com/watch?v=BgevNxeaZF8&amp;t=9s" TargetMode="External"/><Relationship Id="rId90" Type="http://schemas.openxmlformats.org/officeDocument/2006/relationships/hyperlink" Target="https://www.gifsanimes.com/cat-cuisiniers-et-chefs-92.htm" TargetMode="External"/><Relationship Id="rId165" Type="http://schemas.openxmlformats.org/officeDocument/2006/relationships/hyperlink" Target="https://www.tomsguide.fr/chatgpt-comment-lutiliser-avec-exel-pour-devenir-un-pro-des-formules/" TargetMode="External"/><Relationship Id="rId186" Type="http://schemas.openxmlformats.org/officeDocument/2006/relationships/hyperlink" Target="https://www.youtube.com/@Learnaccess/videos" TargetMode="External"/><Relationship Id="rId211" Type="http://schemas.openxmlformats.org/officeDocument/2006/relationships/hyperlink" Target="https://www.bonbache.fr/livres-excel-pdf.php" TargetMode="External"/><Relationship Id="rId232" Type="http://schemas.openxmlformats.org/officeDocument/2006/relationships/hyperlink" Target="https://amourmodeetbeaute.com/couleurs-pastels/" TargetMode="External"/><Relationship Id="rId27" Type="http://schemas.openxmlformats.org/officeDocument/2006/relationships/hyperlink" Target="https://compnum.univ-littoral.fr/fiches/TA_Comment_utiliser_equiv_et_index.pdf" TargetMode="External"/><Relationship Id="rId48" Type="http://schemas.openxmlformats.org/officeDocument/2006/relationships/hyperlink" Target="https://www.youtube.com/watch?v=fN4CjReEruk" TargetMode="External"/><Relationship Id="rId69" Type="http://schemas.openxmlformats.org/officeDocument/2006/relationships/hyperlink" Target="https://support.microsoft.com/fr-fr/office/m%C3%A9thodes-pour-compter-des-valeurs-dans-une-feuille-de-calcul-81335b1b-d5e8-4f42-ae72-245b948c45bd" TargetMode="External"/><Relationship Id="rId113" Type="http://schemas.openxmlformats.org/officeDocument/2006/relationships/hyperlink" Target="https://www.youtube.com/@lingenieur.y/videos" TargetMode="External"/><Relationship Id="rId134" Type="http://schemas.openxmlformats.org/officeDocument/2006/relationships/hyperlink" Target="https://www.youtube.com/watch?v=LLjAZwX4Xk8&amp;list=PL7FTGXf2TlC3TRy5_iEROu9bw9FaLg3f6&amp;index=8" TargetMode="External"/><Relationship Id="rId80" Type="http://schemas.openxmlformats.org/officeDocument/2006/relationships/hyperlink" Target="https://photokit.com/colors/color-wheel/?lang=fr" TargetMode="External"/><Relationship Id="rId155" Type="http://schemas.openxmlformats.org/officeDocument/2006/relationships/hyperlink" Target="https://www.youtube.com/watch?v=FghlyCQFEnM&amp;list=PLozmtcO5OqdqcgtdTKMXMxh5jGkcMkqdW" TargetMode="External"/><Relationship Id="rId176" Type="http://schemas.openxmlformats.org/officeDocument/2006/relationships/hyperlink" Target="https://www.youtube.com/watch?v=MmCaPJJjcDs" TargetMode="External"/><Relationship Id="rId197" Type="http://schemas.openxmlformats.org/officeDocument/2006/relationships/hyperlink" Target="https://excel-dashboards.com/fr/blogs/blog/excel-tutorial-get-kutools-in-excel" TargetMode="External"/><Relationship Id="rId201" Type="http://schemas.openxmlformats.org/officeDocument/2006/relationships/hyperlink" Target="https://excel-exercice.com/traducteur-de-formules-excel/" TargetMode="External"/><Relationship Id="rId222" Type="http://schemas.openxmlformats.org/officeDocument/2006/relationships/hyperlink" Target="https://www.youtube.com/hashtag/apprendreexcel" TargetMode="External"/><Relationship Id="rId17" Type="http://schemas.openxmlformats.org/officeDocument/2006/relationships/hyperlink" Target="https://www.youtube.com/watch?v=NWNn040TvKU&amp;t=120s" TargetMode="External"/><Relationship Id="rId38" Type="http://schemas.openxmlformats.org/officeDocument/2006/relationships/hyperlink" Target="https://www.youtube.com/shorts/09i8fPrtgtc?feature=share" TargetMode="External"/><Relationship Id="rId59" Type="http://schemas.openxmlformats.org/officeDocument/2006/relationships/hyperlink" Target="https://www.youtube.com/watch?v=expHJ3wlxSo" TargetMode="External"/><Relationship Id="rId103" Type="http://schemas.openxmlformats.org/officeDocument/2006/relationships/hyperlink" Target="https://www.youtube.com/watch?v=qNvSfomZR2o" TargetMode="External"/><Relationship Id="rId124" Type="http://schemas.openxmlformats.org/officeDocument/2006/relationships/hyperlink" Target="https://www.youtube.com/@AGNESTutosFormations/playlists" TargetMode="External"/><Relationship Id="rId70" Type="http://schemas.openxmlformats.org/officeDocument/2006/relationships/hyperlink" Target="https://waytolearnx.com/2019/08/compter-le-nombre-de-cellules-egales-a-une-valeur-excel.html" TargetMode="External"/><Relationship Id="rId91" Type="http://schemas.openxmlformats.org/officeDocument/2006/relationships/hyperlink" Target="https://pixabay.com/fr/images/search/%C3%A9motic%C3%B4ne/?order=trending" TargetMode="External"/><Relationship Id="rId145" Type="http://schemas.openxmlformats.org/officeDocument/2006/relationships/hyperlink" Target="https://www.youtube.com/watch?v=5JuigxvNxMo" TargetMode="External"/><Relationship Id="rId166" Type="http://schemas.openxmlformats.org/officeDocument/2006/relationships/hyperlink" Target="https://www.blogdumoderateur.com/comment-utiliser-chatgpt-pour-excel/" TargetMode="External"/><Relationship Id="rId187" Type="http://schemas.openxmlformats.org/officeDocument/2006/relationships/hyperlink" Target="https://www.youtube.com/watch?v=hdbpnnr_tQA" TargetMode="External"/><Relationship Id="rId1" Type="http://schemas.openxmlformats.org/officeDocument/2006/relationships/hyperlink" Target="https://www.youtube.com/watch?v=14KDd_qn8eA&amp;list=PLezFfxrY5Gvftj22hfmi2TnSNncA8iXb9&amp;index=10" TargetMode="External"/><Relationship Id="rId212" Type="http://schemas.openxmlformats.org/officeDocument/2006/relationships/hyperlink" Target="https://www.bonbache.fr/sauvegardes-automatisees-et-periodiques-avec-windows-289.html" TargetMode="External"/><Relationship Id="rId233" Type="http://schemas.openxmlformats.org/officeDocument/2006/relationships/hyperlink" Target="https://www.maisoncreative.com/decorer/couleurs/deco-pastel-comment-dompter-la-douceur-attitude-6335" TargetMode="External"/><Relationship Id="rId28" Type="http://schemas.openxmlformats.org/officeDocument/2006/relationships/hyperlink" Target="https://compnum.univ-littoral.fr/videos/TA_Feuille_De_Calcul.mp4" TargetMode="External"/><Relationship Id="rId49" Type="http://schemas.openxmlformats.org/officeDocument/2006/relationships/hyperlink" Target="https://www.youtube.com/shorts/Ls7Bm7aDPQ4?feature=share" TargetMode="External"/><Relationship Id="rId114" Type="http://schemas.openxmlformats.org/officeDocument/2006/relationships/hyperlink" Target="https://www.youtube.com/@leprofessor/shorts" TargetMode="External"/><Relationship Id="rId60" Type="http://schemas.openxmlformats.org/officeDocument/2006/relationships/hyperlink" Target="https://www.youtube.com/shorts/eFGsqU5y9mA" TargetMode="External"/><Relationship Id="rId81" Type="http://schemas.openxmlformats.org/officeDocument/2006/relationships/hyperlink" Target="https://learn.microsoft.com/fr-fr/office/vba/api/excel.xlrgbcolor" TargetMode="External"/><Relationship Id="rId135" Type="http://schemas.openxmlformats.org/officeDocument/2006/relationships/hyperlink" Target="https://www.youtube.com/watch?v=-vZEZ900R3s&amp;list=PL7FTGXf2TlC3TRy5_iEROu9bw9FaLg3f6&amp;index=14" TargetMode="External"/><Relationship Id="rId156" Type="http://schemas.openxmlformats.org/officeDocument/2006/relationships/hyperlink" Target="https://www.youtube.com/watch?v=NZ5goJVWzN8" TargetMode="External"/><Relationship Id="rId177" Type="http://schemas.openxmlformats.org/officeDocument/2006/relationships/hyperlink" Target="https://www.youtube.com/watch?v=voikUgYO8sk&amp;list=PLhu6q4KF55fjY_ocNmLCs4_MTCGfJ9gcf" TargetMode="External"/><Relationship Id="rId198" Type="http://schemas.openxmlformats.org/officeDocument/2006/relationships/hyperlink" Target="https://excel-dashboards.com/fr/collections/all" TargetMode="External"/><Relationship Id="rId202" Type="http://schemas.openxmlformats.org/officeDocument/2006/relationships/hyperlink" Target="https://excel-exercice.com/lintelligence-artificielle-dans-excel/" TargetMode="External"/><Relationship Id="rId223" Type="http://schemas.openxmlformats.org/officeDocument/2006/relationships/hyperlink" Target="https://www.youtube.com/hashtag/formationexcel" TargetMode="External"/><Relationship Id="rId18" Type="http://schemas.openxmlformats.org/officeDocument/2006/relationships/hyperlink" Target="https://www.youtube.com/watch?v=dZ8zKdoltjg" TargetMode="External"/><Relationship Id="rId39" Type="http://schemas.openxmlformats.org/officeDocument/2006/relationships/hyperlink" Target="https://www.youtube.com/watch?v=JtYD7A2fHf4&amp;list=PLVMu3u7A7H5x41x3sCcURsE9mX7onDcyJ" TargetMode="External"/><Relationship Id="rId50" Type="http://schemas.openxmlformats.org/officeDocument/2006/relationships/hyperlink" Target="https://www.youtube.com/watch?v=f0Ow0aP8CfQ" TargetMode="External"/><Relationship Id="rId104" Type="http://schemas.openxmlformats.org/officeDocument/2006/relationships/hyperlink" Target="https://doranum.fr/stockage-archivage/comment-nommer-fichiers_10_13143_wgqw-aa59/" TargetMode="External"/><Relationship Id="rId125" Type="http://schemas.openxmlformats.org/officeDocument/2006/relationships/hyperlink" Target="https://www.youtube.com/c/LaTechavecBertrand/featured" TargetMode="External"/><Relationship Id="rId146" Type="http://schemas.openxmlformats.org/officeDocument/2006/relationships/hyperlink" Target="https://www.youtube.com/watch?v=lIDWqrVfXK0&amp;t=43s" TargetMode="External"/><Relationship Id="rId167" Type="http://schemas.openxmlformats.org/officeDocument/2006/relationships/hyperlink" Target="https://www.youtube.com/watch?v=PHx2Xc4V2dc&amp;list=PLhUJgyAV6lT4E_IQXpFV74WJ7fS_YZd_M" TargetMode="External"/><Relationship Id="rId188" Type="http://schemas.openxmlformats.org/officeDocument/2006/relationships/hyperlink" Target="https://www.youtube.com/watch?v=1EH0B-vDh1E" TargetMode="External"/><Relationship Id="rId71" Type="http://schemas.openxmlformats.org/officeDocument/2006/relationships/hyperlink" Target="https://clarisse-tutoriels-informatiques.fr/suite-bureautique-microsoft-office/microsoft-excel/excel-fonctions-logique-si-si-imbriques-et-recherchev/" TargetMode="External"/><Relationship Id="rId92" Type="http://schemas.openxmlformats.org/officeDocument/2006/relationships/hyperlink" Target="http://dlssm.free.fr/s1.html" TargetMode="External"/><Relationship Id="rId213" Type="http://schemas.openxmlformats.org/officeDocument/2006/relationships/hyperlink" Target="https://www.bonbache.fr/nettoyer-un-ordinateur-sous-windows-324.html" TargetMode="External"/><Relationship Id="rId234" Type="http://schemas.openxmlformats.org/officeDocument/2006/relationships/hyperlink" Target="https://www.noovomoi.ca/style-et-maison/maison/article.10-combinaisons-de-couleurs.1.3811169.html" TargetMode="External"/><Relationship Id="rId2" Type="http://schemas.openxmlformats.org/officeDocument/2006/relationships/hyperlink" Target="https://www.youtube.com/watch?v=PUyamWtBIcM&amp;list=PLezFfxrY5Gvftj22hfmi2TnSNncA8iXb9&amp;index=12" TargetMode="External"/><Relationship Id="rId29" Type="http://schemas.openxmlformats.org/officeDocument/2006/relationships/hyperlink" Target="https://www.youtube.com/shorts/7rDv8S8CA1Y?feature=share" TargetMode="External"/><Relationship Id="rId40" Type="http://schemas.openxmlformats.org/officeDocument/2006/relationships/hyperlink" Target="https://www.youtube.com/watch?v=BvzZBuBFcNM&amp;list=PLVMu3u7A7H5x41x3sCcURsE9mX7onDcyJ&amp;index=23" TargetMode="External"/><Relationship Id="rId115" Type="http://schemas.openxmlformats.org/officeDocument/2006/relationships/hyperlink" Target="https://www.youtube.com/@lexceleur/shorts" TargetMode="External"/><Relationship Id="rId136" Type="http://schemas.openxmlformats.org/officeDocument/2006/relationships/hyperlink" Target="https://www.youtube.com/watch?v=14zIvSLubKI&amp;list=PL7FTGXf2TlC3TRy5_iEROu9bw9FaLg3f6&amp;index=9" TargetMode="External"/><Relationship Id="rId157" Type="http://schemas.openxmlformats.org/officeDocument/2006/relationships/hyperlink" Target="https://www.youtube.com/watch?v=x-iEvCTbWqw" TargetMode="External"/><Relationship Id="rId178" Type="http://schemas.openxmlformats.org/officeDocument/2006/relationships/hyperlink" Target="https://www.youtube.com/watch?v=aYYAjW0ARI0&amp;list=PLhu6q4KF55fiF9mjpE1cmxcszjmH6IhE2&amp;index=4" TargetMode="External"/><Relationship Id="rId61" Type="http://schemas.openxmlformats.org/officeDocument/2006/relationships/hyperlink" Target="https://www.youtube.com/shorts/0_9z2Iw4Hrc" TargetMode="External"/><Relationship Id="rId82" Type="http://schemas.openxmlformats.org/officeDocument/2006/relationships/hyperlink" Target="https://www.aufeminin.com/conseils-de-mode/couleurs-qui-vont-ensemble-s4015601.html" TargetMode="External"/><Relationship Id="rId199" Type="http://schemas.openxmlformats.org/officeDocument/2006/relationships/hyperlink" Target="https://www.youtube.com/watch?v=kNDZq31xamg" TargetMode="External"/><Relationship Id="rId203" Type="http://schemas.openxmlformats.org/officeDocument/2006/relationships/hyperlink" Target="https://excel-exercice.com/tcd/" TargetMode="External"/><Relationship Id="rId19" Type="http://schemas.openxmlformats.org/officeDocument/2006/relationships/hyperlink" Target="https://www.youtube.com/watch?v=oa6foXGHm0w" TargetMode="External"/><Relationship Id="rId224" Type="http://schemas.openxmlformats.org/officeDocument/2006/relationships/hyperlink" Target="https://www.facebook.com/reel/618403100502884" TargetMode="External"/><Relationship Id="rId30" Type="http://schemas.openxmlformats.org/officeDocument/2006/relationships/hyperlink" Target="https://www.youtube.com/watch?v=84Bxh4bBd0w&amp;list=PLVMu3u7A7H5x41x3sCcURsE9mX7onDcyJ&amp;index=11" TargetMode="External"/><Relationship Id="rId105" Type="http://schemas.openxmlformats.org/officeDocument/2006/relationships/hyperlink" Target="https://support.microsoft.com/fr-fr/office/vid%C3%A9o-cr%C3%A9er-des-noms-de-fichiers-accessibles-4e73d73a-aedc-47af-88e4-8f2375a69fad" TargetMode="External"/><Relationship Id="rId126" Type="http://schemas.openxmlformats.org/officeDocument/2006/relationships/hyperlink" Target="https://www.youtube.com/@Solpedinn/shorts" TargetMode="External"/><Relationship Id="rId147" Type="http://schemas.openxmlformats.org/officeDocument/2006/relationships/hyperlink" Target="https://www.youtube.com/watch?v=sHhE9m_L3ag" TargetMode="External"/><Relationship Id="rId168" Type="http://schemas.openxmlformats.org/officeDocument/2006/relationships/hyperlink" Target="https://www.youtube.com/@Astuces_Excel/videos" TargetMode="External"/><Relationship Id="rId51" Type="http://schemas.openxmlformats.org/officeDocument/2006/relationships/hyperlink" Target="https://www.youtube.com/shorts/sJ5UK3Jtjzk?feature=share" TargetMode="External"/><Relationship Id="rId72" Type="http://schemas.openxmlformats.org/officeDocument/2006/relationships/hyperlink" Target="https://www.youtube.com/watch?v=jbOhuGvvpA0" TargetMode="External"/><Relationship Id="rId93" Type="http://schemas.openxmlformats.org/officeDocument/2006/relationships/hyperlink" Target="https://filmora.wondershare.fr/animated-video/free-emoji-website-to-download-emoji.html" TargetMode="External"/><Relationship Id="rId189" Type="http://schemas.openxmlformats.org/officeDocument/2006/relationships/hyperlink" Target="https://www.youtube.com/watch?v=-IrBU45jl8Y" TargetMode="External"/><Relationship Id="rId3" Type="http://schemas.openxmlformats.org/officeDocument/2006/relationships/hyperlink" Target="https://www.youtube.com/watch?v=lzGWoVDZNgk&amp;list=PLezFfxrY5Gvftj22hfmi2TnSNncA8iXb9&amp;index=13" TargetMode="External"/><Relationship Id="rId214" Type="http://schemas.openxmlformats.org/officeDocument/2006/relationships/hyperlink" Target="https://www.youtube.com/playlist?list=PLpQBnWleLAauNEFq-J2OW8zhlU0uOAUiL" TargetMode="External"/><Relationship Id="rId235" Type="http://schemas.openxmlformats.org/officeDocument/2006/relationships/hyperlink" Target="https://www.excel-exercice.com/nuances-de-couleurs-dans-excel/" TargetMode="External"/><Relationship Id="rId116" Type="http://schemas.openxmlformats.org/officeDocument/2006/relationships/hyperlink" Target="https://www.youtube.com/results?search_query=shorts+excel" TargetMode="External"/><Relationship Id="rId137" Type="http://schemas.openxmlformats.org/officeDocument/2006/relationships/hyperlink" Target="https://www.youtube.com/watch?v=hsgRq9c9Hpg" TargetMode="External"/><Relationship Id="rId158" Type="http://schemas.openxmlformats.org/officeDocument/2006/relationships/hyperlink" Target="https://www.youtube.com/@Revizaide512/playlists" TargetMode="External"/><Relationship Id="rId20" Type="http://schemas.openxmlformats.org/officeDocument/2006/relationships/hyperlink" Target="https://www.youtube.com/watch?v=-0AhbL9NE7s" TargetMode="External"/><Relationship Id="rId41" Type="http://schemas.openxmlformats.org/officeDocument/2006/relationships/hyperlink" Target="https://www.youtube.com/shorts/wQd0Y_BTx-s?feature=share" TargetMode="External"/><Relationship Id="rId62" Type="http://schemas.openxmlformats.org/officeDocument/2006/relationships/hyperlink" Target="https://excel-dashboards.com/fr/blogs/blog/empty-cells-triggers-error-excel" TargetMode="External"/><Relationship Id="rId83" Type="http://schemas.openxmlformats.org/officeDocument/2006/relationships/hyperlink" Target="https://amourmodeetbeaute.com/couleurs-pastels/" TargetMode="External"/><Relationship Id="rId179" Type="http://schemas.openxmlformats.org/officeDocument/2006/relationships/hyperlink" Target="https://www.youtube.com/watch?v=aUPGk_TLM-Q"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lestalentsdalphonse.com/" TargetMode="External"/><Relationship Id="rId13" Type="http://schemas.openxmlformats.org/officeDocument/2006/relationships/hyperlink" Target="https://www.youtube.com/watch?v=btPDVf6Wd-I" TargetMode="External"/><Relationship Id="rId3" Type="http://schemas.openxmlformats.org/officeDocument/2006/relationships/hyperlink" Target="https://www.manpowergroup.fr/contrat-de-generation-ii-%E2%80%93-la-transmission-enjeu-vital-pour-l%E2%80%99economie-et-la-societe/" TargetMode="External"/><Relationship Id="rId7" Type="http://schemas.openxmlformats.org/officeDocument/2006/relationships/hyperlink" Target="https://hautsdefrance-aract.fr/wp-content/uploads/2016/01/guide-pour-action-transmettre-pour-perenniser.pdf" TargetMode="External"/><Relationship Id="rId12" Type="http://schemas.openxmlformats.org/officeDocument/2006/relationships/hyperlink" Target="https://www.youtube.com/watch?v=Gqq59qZ_OOE" TargetMode="External"/><Relationship Id="rId2" Type="http://schemas.openxmlformats.org/officeDocument/2006/relationships/hyperlink" Target="https://www.demos.fr/expertises-thematiques-ressources-humaines-et-transmission-des-savoirs" TargetMode="External"/><Relationship Id="rId1" Type="http://schemas.openxmlformats.org/officeDocument/2006/relationships/hyperlink" Target="https://www.youtube.com/watch?v=yUb6Lk9LynA" TargetMode="External"/><Relationship Id="rId6" Type="http://schemas.openxmlformats.org/officeDocument/2006/relationships/hyperlink" Target="https://bourgognefranchecomte.aract.fr/sites/default/files/2019-04/Guide_tse.pdf" TargetMode="External"/><Relationship Id="rId11" Type="http://schemas.openxmlformats.org/officeDocument/2006/relationships/hyperlink" Target="https://www.youtube.com/watch?v=Nm--HJ1rXh0" TargetMode="External"/><Relationship Id="rId5" Type="http://schemas.openxmlformats.org/officeDocument/2006/relationships/hyperlink" Target="https://uimmauvergne.org/sites/default/files/Guide_transmission_savoirs_savoirfaire.pdf" TargetMode="External"/><Relationship Id="rId10" Type="http://schemas.openxmlformats.org/officeDocument/2006/relationships/hyperlink" Target="https://www.youtube.com/watch?v=I4XA5qCNU5w" TargetMode="External"/><Relationship Id="rId4" Type="http://schemas.openxmlformats.org/officeDocument/2006/relationships/hyperlink" Target="https://www.digitalrecruiters.com/blog/comment-transmettre-savoirs-entreprise" TargetMode="External"/><Relationship Id="rId9" Type="http://schemas.openxmlformats.org/officeDocument/2006/relationships/hyperlink" Target="https://www.youtube.com/watch?v=Hgdab911xr4" TargetMode="External"/><Relationship Id="rId14" Type="http://schemas.openxmlformats.org/officeDocument/2006/relationships/hyperlink" Target="https://www.youtube.com/watch?v=EGtpqhNK3wQ"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maison.20minutes.fr/mm22204-convertir-centilitres-millilitres/" TargetMode="External"/><Relationship Id="rId18" Type="http://schemas.openxmlformats.org/officeDocument/2006/relationships/hyperlink" Target="https://www.dailymotion.com/video/xl41gs" TargetMode="External"/><Relationship Id="rId26" Type="http://schemas.openxmlformats.org/officeDocument/2006/relationships/hyperlink" Target="https://sweetcocktails.com/fr/comment-realiser-un-cocktail-a-etages" TargetMode="External"/><Relationship Id="rId39" Type="http://schemas.openxmlformats.org/officeDocument/2006/relationships/hyperlink" Target="https://www.youtube.com/watch?v=5WUO7I-i0cE" TargetMode="External"/><Relationship Id="rId21" Type="http://schemas.openxmlformats.org/officeDocument/2006/relationships/hyperlink" Target="https://consomaction.app/unite-alcool.html" TargetMode="External"/><Relationship Id="rId34" Type="http://schemas.openxmlformats.org/officeDocument/2006/relationships/hyperlink" Target="https://www.youtube.com/watch?v=RPrs6XAvkGg" TargetMode="External"/><Relationship Id="rId42" Type="http://schemas.openxmlformats.org/officeDocument/2006/relationships/hyperlink" Target="https://www.oiv.int/public/medias/2634/oiv-ma-bs-06.pdf?utm_source=chatgpt.com" TargetMode="External"/><Relationship Id="rId7" Type="http://schemas.openxmlformats.org/officeDocument/2006/relationships/hyperlink" Target="http://agroalimentaire.free.fr/Docs/Process/vins%20mousseux%20wine%20cooler%20vinaigre.pdf" TargetMode="External"/><Relationship Id="rId2" Type="http://schemas.openxmlformats.org/officeDocument/2006/relationships/hyperlink" Target="http://agroalimentaire.free.fr/Docs/Process/BRSA_boissons_gazeuses_eau.pdf" TargetMode="External"/><Relationship Id="rId16" Type="http://schemas.openxmlformats.org/officeDocument/2006/relationships/hyperlink" Target="https://avis-vin.lefigaro.fr/spiritueux/o150538-comment-faire-un-bon-cocktail-cinq-conseils-de-pro-cinq-erreurs-a-eviter" TargetMode="External"/><Relationship Id="rId29" Type="http://schemas.openxmlformats.org/officeDocument/2006/relationships/hyperlink" Target="https://en.wikipedia.org/wiki/Alcohol_by_volume" TargetMode="External"/><Relationship Id="rId1" Type="http://schemas.openxmlformats.org/officeDocument/2006/relationships/hyperlink" Target="http://agroalimentaire.free.fr/Docs/Process/BOISSONS_ALCOOLISEES_CHU.pdf" TargetMode="External"/><Relationship Id="rId6" Type="http://schemas.openxmlformats.org/officeDocument/2006/relationships/hyperlink" Target="http://agroalimentaire.free.fr/Docs/Process/jus%20concentre%20de%20fruits.pdf" TargetMode="External"/><Relationship Id="rId11" Type="http://schemas.openxmlformats.org/officeDocument/2006/relationships/hyperlink" Target="https://sweetcocktails.com/fr/plan-du-site.html" TargetMode="External"/><Relationship Id="rId24" Type="http://schemas.openxmlformats.org/officeDocument/2006/relationships/hyperlink" Target="https://fr.pinterest.com/pin/296041375499412970/" TargetMode="External"/><Relationship Id="rId32" Type="http://schemas.openxmlformats.org/officeDocument/2006/relationships/hyperlink" Target="https://www.easydens.com/fr/pages/spiritueux" TargetMode="External"/><Relationship Id="rId37" Type="http://schemas.openxmlformats.org/officeDocument/2006/relationships/hyperlink" Target="https://www.destinationcocktails.fr/technique/comment-bien-deguster-les-spiritueux-et-les-cocktails/" TargetMode="External"/><Relationship Id="rId40" Type="http://schemas.openxmlformats.org/officeDocument/2006/relationships/hyperlink" Target="https://www.youtube.com/watch?v=_9WfD6cIOvw" TargetMode="External"/><Relationship Id="rId45" Type="http://schemas.openxmlformats.org/officeDocument/2006/relationships/printerSettings" Target="../printerSettings/printerSettings2.bin"/><Relationship Id="rId5" Type="http://schemas.openxmlformats.org/officeDocument/2006/relationships/hyperlink" Target="http://agroalimentaire.free.fr/Docs/Process/cidre%20eau%20de%20vie%20calvados.pdf" TargetMode="External"/><Relationship Id="rId15" Type="http://schemas.openxmlformats.org/officeDocument/2006/relationships/hyperlink" Target="https://www.clg-campra.ac-aix-marseille.fr/spip/sites/www.clg-campra/spip/IMG/pdf/Physique_Chimie_5e5_Chap_8_-_Mesures_de_volumes_et_de_masses.pdf" TargetMode="External"/><Relationship Id="rId23" Type="http://schemas.openxmlformats.org/officeDocument/2006/relationships/hyperlink" Target="https://forums.futura-sciences.com/chimie/413346-densite-differents-alcool-vodka-rhum-etc.html" TargetMode="External"/><Relationship Id="rId28" Type="http://schemas.openxmlformats.org/officeDocument/2006/relationships/hyperlink" Target="https://fr.wikipedia.org/wiki/Portail:Alcool" TargetMode="External"/><Relationship Id="rId36" Type="http://schemas.openxmlformats.org/officeDocument/2006/relationships/hyperlink" Target="https://fr.wikihow.com/faire-un-cocktail" TargetMode="External"/><Relationship Id="rId10" Type="http://schemas.openxmlformats.org/officeDocument/2006/relationships/hyperlink" Target="https://bartenderly.com/tips-tricks/alcohol-density-chart" TargetMode="External"/><Relationship Id="rId19" Type="http://schemas.openxmlformats.org/officeDocument/2006/relationships/hyperlink" Target="https://bartenderly.com/tips-tricks/alcohol-density-chart" TargetMode="External"/><Relationship Id="rId31" Type="http://schemas.openxmlformats.org/officeDocument/2006/relationships/hyperlink" Target="https://www.oldnick.fr/layered-cocktails-une-certaine-maitrise/?utm_source=chatgpt.com" TargetMode="External"/><Relationship Id="rId44" Type="http://schemas.openxmlformats.org/officeDocument/2006/relationships/hyperlink" Target="https://www.maxicours.com/se/cours/utiliser-la-masse-volumique-de-l-eau/" TargetMode="External"/><Relationship Id="rId4" Type="http://schemas.openxmlformats.org/officeDocument/2006/relationships/hyperlink" Target="http://agroalimentaire.free.fr/Docs/Process/chicoree.pdf" TargetMode="External"/><Relationship Id="rId9" Type="http://schemas.openxmlformats.org/officeDocument/2006/relationships/hyperlink" Target="https://fr.wikipedia.org/wiki/Portail:M%C3%A9decine" TargetMode="External"/><Relationship Id="rId14" Type="http://schemas.openxmlformats.org/officeDocument/2006/relationships/hyperlink" Target="https://dictionary.tn/comment-mesurer-lhuile-avec-un-pot-de-yaourt/" TargetMode="External"/><Relationship Id="rId22" Type="http://schemas.openxmlformats.org/officeDocument/2006/relationships/hyperlink" Target="https://drinksworld.com/alcohol-density-explained/" TargetMode="External"/><Relationship Id="rId27" Type="http://schemas.openxmlformats.org/officeDocument/2006/relationships/hyperlink" Target="https://fr.wikipedia.org/wiki/Unit%C3%A9_d%27alcool" TargetMode="External"/><Relationship Id="rId30" Type="http://schemas.openxmlformats.org/officeDocument/2006/relationships/hyperlink" Target="https://www.reddit.com/r/Mixology/comments/1azsion/how_much_alcohol_is_in_a_typical_cocktail_in/?tl=fr" TargetMode="External"/><Relationship Id="rId35" Type="http://schemas.openxmlformats.org/officeDocument/2006/relationships/hyperlink" Target="https://www.youtube.com/watch?v=oGhhd5EOWfQ" TargetMode="External"/><Relationship Id="rId43" Type="http://schemas.openxmlformats.org/officeDocument/2006/relationships/hyperlink" Target="https://outils-javascript.aliasdmc.fr/encodage-caracteres-alphabet-grec/encode-caractere-03C1-html-css-js-autre.html" TargetMode="External"/><Relationship Id="rId8" Type="http://schemas.openxmlformats.org/officeDocument/2006/relationships/hyperlink" Target="http://sweetcocktails.com/fr/cocktails/comment-realiser-un-cocktail-a-etages.html" TargetMode="External"/><Relationship Id="rId3" Type="http://schemas.openxmlformats.org/officeDocument/2006/relationships/hyperlink" Target="http://agroalimentaire.free.fr/Docs/Process/cafe%20moulu%20et%20lyophilise.pdf" TargetMode="External"/><Relationship Id="rId12" Type="http://schemas.openxmlformats.org/officeDocument/2006/relationships/hyperlink" Target="http://sweetcocktails.com/fr/cocktails/comment-realiser-un-cocktail-a-etages.html" TargetMode="External"/><Relationship Id="rId17" Type="http://schemas.openxmlformats.org/officeDocument/2006/relationships/hyperlink" Target="http://voyagesvacances.canalblog.com/archives/2013/05/25/27234751.html" TargetMode="External"/><Relationship Id="rId25" Type="http://schemas.openxmlformats.org/officeDocument/2006/relationships/hyperlink" Target="https://openknowledge.fao.org/server/api/core/bitstreams/ad0c7c3a-57c8-4991-a7a6-29760309b8fd/content" TargetMode="External"/><Relationship Id="rId33" Type="http://schemas.openxmlformats.org/officeDocument/2006/relationships/hyperlink" Target="https://www.youtube.com/watch?v=TeYEikpR9dw" TargetMode="External"/><Relationship Id="rId38" Type="http://schemas.openxmlformats.org/officeDocument/2006/relationships/hyperlink" Target="https://www.youtube.com/watch?v=-tazxGgkIP0" TargetMode="External"/><Relationship Id="rId46" Type="http://schemas.openxmlformats.org/officeDocument/2006/relationships/drawing" Target="../drawings/drawing2.xml"/><Relationship Id="rId20" Type="http://schemas.openxmlformats.org/officeDocument/2006/relationships/hyperlink" Target="https://cocktailmolotov.org/blog/comment-calculer-degre-alcoolique-cocktail/" TargetMode="External"/><Relationship Id="rId41" Type="http://schemas.openxmlformats.org/officeDocument/2006/relationships/hyperlink" Target="https://www.math-only-math.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dunod.com/sites/default/files/atoms/files/9782100775835/Feuilletage.pdf" TargetMode="External"/><Relationship Id="rId3" Type="http://schemas.openxmlformats.org/officeDocument/2006/relationships/hyperlink" Target="https://klac.fr/cc/3-klacpedia" TargetMode="External"/><Relationship Id="rId7" Type="http://schemas.openxmlformats.org/officeDocument/2006/relationships/hyperlink" Target="https://www.stefanegirard.fr/cocktail-recette-aperol-spritz/" TargetMode="External"/><Relationship Id="rId2" Type="http://schemas.openxmlformats.org/officeDocument/2006/relationships/hyperlink" Target="https://www.destinationcocktails.fr/culture/le-lexique-de-la-mixologie-cocktails/" TargetMode="External"/><Relationship Id="rId1" Type="http://schemas.openxmlformats.org/officeDocument/2006/relationships/hyperlink" Target="https://www.destinationcocktails.fr/culture/le-lexique-de-la-mixologie/" TargetMode="External"/><Relationship Id="rId6" Type="http://schemas.openxmlformats.org/officeDocument/2006/relationships/hyperlink" Target="https://www.stefanegirard.fr/cocktails-lexique-barman-mixologie/" TargetMode="External"/><Relationship Id="rId5" Type="http://schemas.openxmlformats.org/officeDocument/2006/relationships/hyperlink" Target="https://www.oldnick.fr/punch-de-noel-deux-recettes-faciles-pour-les-fetes-de-fin-dannee/" TargetMode="External"/><Relationship Id="rId10" Type="http://schemas.openxmlformats.org/officeDocument/2006/relationships/drawing" Target="../drawings/drawing3.xml"/><Relationship Id="rId4" Type="http://schemas.openxmlformats.org/officeDocument/2006/relationships/hyperlink" Target="https://klac.fr/cc/2-cocktails" TargetMode="External"/><Relationship Id="rId9" Type="http://schemas.openxmlformats.org/officeDocument/2006/relationships/hyperlink" Target="https://www.studocu.com/fr/document/universite-catholique-de-lille/barman/les-techniques-de-bartending/12308804"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institut-du-cocktail.fr/kit-cocktail/meilleurs-shakers-cocktail/" TargetMode="External"/><Relationship Id="rId3" Type="http://schemas.openxmlformats.org/officeDocument/2006/relationships/hyperlink" Target="https://la-maison-du-barman.fr/10000321-presse-agrumes" TargetMode="External"/><Relationship Id="rId7" Type="http://schemas.openxmlformats.org/officeDocument/2006/relationships/hyperlink" Target="https://www.laboutiquedubarman.fr/fr/339-verres-a-cocktails" TargetMode="External"/><Relationship Id="rId2" Type="http://schemas.openxmlformats.org/officeDocument/2006/relationships/hyperlink" Target="https://www.materielbar.fr/fr/speed-bottle-bouteille/1277-speed-bottle-avec-store-n-pour-full-couleurs-divers.html" TargetMode="External"/><Relationship Id="rId1" Type="http://schemas.openxmlformats.org/officeDocument/2006/relationships/hyperlink" Target="https://www.barsolutions.fr/gb/103-manual-lime-squeezers" TargetMode="External"/><Relationship Id="rId6" Type="http://schemas.openxmlformats.org/officeDocument/2006/relationships/hyperlink" Target="https://institut-du-cocktail.fr/kit-cocktail/meilleurs-verres-cocktail/" TargetMode="External"/><Relationship Id="rId5" Type="http://schemas.openxmlformats.org/officeDocument/2006/relationships/hyperlink" Target="https://www.bar-maison.com/materiel-de-bar/cuillere-a-cocktail/" TargetMode="External"/><Relationship Id="rId4" Type="http://schemas.openxmlformats.org/officeDocument/2006/relationships/hyperlink" Target="https://www.cocktail7.com/passoire-a-cocktail-chinois-acier-inoxydable.htm" TargetMode="External"/><Relationship Id="rId9" Type="http://schemas.openxmlformats.org/officeDocument/2006/relationships/hyperlink" Target="https://www.kool-stuff.fr/mixologie-materiel-de-bar/"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fr.differbetween.com/article/difference_between_fluid_ounces_and_ounces" TargetMode="External"/><Relationship Id="rId13" Type="http://schemas.openxmlformats.org/officeDocument/2006/relationships/hyperlink" Target="https://www.laboutiquedubarman.fr/fr/blog/post/le-top-10-des-outils-de-mixologie-incontournables-pour-des-cocktails-parfaits.html?srsltid=AfmBOoqqgIaZFK8Jw-boZqpTIZDhVnYZ3b-F4Eq720P7KbtstSdr7C4S&amp;utm_source=chatgpt.com" TargetMode="External"/><Relationship Id="rId18" Type="http://schemas.openxmlformats.org/officeDocument/2006/relationships/hyperlink" Target="https://www.lemonde.fr/m-styles/article/2024/07/14/les-sept-commandements-du-cocktail-maison_6249706_4497319.html?utm_source=chatgpt.com" TargetMode="External"/><Relationship Id="rId3" Type="http://schemas.openxmlformats.org/officeDocument/2006/relationships/hyperlink" Target="https://www.tireusesabiere.fr/equipement-barman-cocktail/conservation-preparation/tasse-a-mesurer-jigger-avec-graduation-interne/a-453829/" TargetMode="External"/><Relationship Id="rId21" Type="http://schemas.openxmlformats.org/officeDocument/2006/relationships/drawing" Target="../drawings/drawing4.xml"/><Relationship Id="rId7" Type="http://schemas.openxmlformats.org/officeDocument/2006/relationships/hyperlink" Target="http://www.the-converter.net/fr/volumes/fl%20oz/fl%20oz%20US" TargetMode="External"/><Relationship Id="rId12" Type="http://schemas.openxmlformats.org/officeDocument/2006/relationships/hyperlink" Target="https://queuedecoq.com/blogs/cocktail/unite-mesure-cocktail?srsltid=AfmBOooPl2M71Wzxf1LivCizzaKabGU-Hbmkt6GedMvl5zwkrKv1geKe&amp;utm_source=chatgpt.com" TargetMode="External"/><Relationship Id="rId17" Type="http://schemas.openxmlformats.org/officeDocument/2006/relationships/hyperlink" Target="https://www.lemonde.fr/m-styles/article/2024/07/14/les-sept-commandements-du-cocktail-maison_6249706_4497319.html?utm_source=chatgpt.com" TargetMode="External"/><Relationship Id="rId2" Type="http://schemas.openxmlformats.org/officeDocument/2006/relationships/hyperlink" Target="https://www.alberoshop.it/fr/bar/jigger/" TargetMode="External"/><Relationship Id="rId16" Type="http://schemas.openxmlformats.org/officeDocument/2006/relationships/hyperlink" Target="https://www.codbar-event.fr/blog/types-verres-cocktails?utm_source=chatgpt.com" TargetMode="External"/><Relationship Id="rId20" Type="http://schemas.openxmlformats.org/officeDocument/2006/relationships/hyperlink" Target="https://www.lemonde.fr/m-styles/article/2024/09/27/le-manhattan-la-recette-d-olivier-bon_6336613_4497319.html?utm_source=chatgpt.com" TargetMode="External"/><Relationship Id="rId1" Type="http://schemas.openxmlformats.org/officeDocument/2006/relationships/hyperlink" Target="https://eccegusto-shop.com/content/112-jiggers" TargetMode="External"/><Relationship Id="rId6" Type="http://schemas.openxmlformats.org/officeDocument/2006/relationships/hyperlink" Target="https://www.google.com/search?client=firefox-b-d&amp;q=conversion+oz+en+kg" TargetMode="External"/><Relationship Id="rId11" Type="http://schemas.openxmlformats.org/officeDocument/2006/relationships/hyperlink" Target="https://queuedecoq.com/blogs/cocktail/unite-mesure-cocktail" TargetMode="External"/><Relationship Id="rId5" Type="http://schemas.openxmlformats.org/officeDocument/2006/relationships/hyperlink" Target="https://www.laboutiqueducocktail.com/articles-cocktails/guide-ultime-du-jigger-cocktail/" TargetMode="External"/><Relationship Id="rId15" Type="http://schemas.openxmlformats.org/officeDocument/2006/relationships/hyperlink" Target="https://www.larvf.com/quel-verre-pour-quel-cocktail%2C4777749.asp?utm_source=chatgpt.com" TargetMode="External"/><Relationship Id="rId10" Type="http://schemas.openxmlformats.org/officeDocument/2006/relationships/hyperlink" Target="https://fr.wikipedia.org/wiki/Unit%C3%A9s_de_mesure_anglo-saxonnes" TargetMode="External"/><Relationship Id="rId19" Type="http://schemas.openxmlformats.org/officeDocument/2006/relationships/hyperlink" Target="https://www.lemonde.fr/m-styles/article/2024/09/27/le-manhattan-la-recette-d-olivier-bon_6336613_4497319.html?utm_source=chatgpt.com" TargetMode="External"/><Relationship Id="rId4" Type="http://schemas.openxmlformats.org/officeDocument/2006/relationships/hyperlink" Target="https://materieldebar.com/pourer-et-mesures/205-jigger-japonais-25ml-50ml.html" TargetMode="External"/><Relationship Id="rId9" Type="http://schemas.openxmlformats.org/officeDocument/2006/relationships/hyperlink" Target="https://fr.wikipedia.org/wiki/Once_liquide" TargetMode="External"/><Relationship Id="rId14" Type="http://schemas.openxmlformats.org/officeDocument/2006/relationships/hyperlink" Target="https://www.ensembleatable.fr/savoir-faire/verre-a-cocktail?utm_source=chatgpt.com"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clubedobarman.com/graduacao-alcoolica-de-drinks/" TargetMode="External"/><Relationship Id="rId2" Type="http://schemas.openxmlformats.org/officeDocument/2006/relationships/hyperlink" Target="https://www.gov.uk/government/publications/alcohol-consumption-advice-on-low-risk-drinking" TargetMode="External"/><Relationship Id="rId1" Type="http://schemas.openxmlformats.org/officeDocument/2006/relationships/hyperlink" Target="https://www.cocktailcalc.com/" TargetMode="External"/><Relationship Id="rId6" Type="http://schemas.openxmlformats.org/officeDocument/2006/relationships/drawing" Target="../drawings/drawing5.xml"/><Relationship Id="rId5" Type="http://schemas.openxmlformats.org/officeDocument/2006/relationships/hyperlink" Target="https://www.join-sip.com/fr-fr/articles/comment-calculer-le-taux-dalcool-dun-cocktail" TargetMode="External"/><Relationship Id="rId4" Type="http://schemas.openxmlformats.org/officeDocument/2006/relationships/hyperlink" Target="https://www.hotellerie-restauration.ac-versailles.fr/IMG/pdf/ccc._mars_2017._apeb.pdf"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rapidstock.com/blogue/trucs-et-conseils/jargon-de-bar-que-les-barmen-doivent-connaitre/" TargetMode="External"/><Relationship Id="rId2" Type="http://schemas.openxmlformats.org/officeDocument/2006/relationships/hyperlink" Target="https://www.hotellerie-restauration.ac-versailles.fr/IMG/pdf/socle_des_cocktails_de_re_ference_-_version_finale_-_12-2024.pdf" TargetMode="External"/><Relationship Id="rId1" Type="http://schemas.openxmlformats.org/officeDocument/2006/relationships/hyperlink" Target="https://www.frenchbar.com/lexique-barman-C.php" TargetMode="External"/><Relationship Id="rId4" Type="http://schemas.openxmlformats.org/officeDocument/2006/relationships/hyperlink" Target="https://www.hotellerie-restauration.ac-versailles.fr/spip.php?article4286"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journaldespalaces.com/toutes-les-associations-professionnelles-en-france-hotellerie-de-luxe.html" TargetMode="External"/><Relationship Id="rId13" Type="http://schemas.openxmlformats.org/officeDocument/2006/relationships/hyperlink" Target="https://metiers-hotel-resto.fr/travailler-en-europe-et-dans-le-monde/" TargetMode="External"/><Relationship Id="rId3" Type="http://schemas.openxmlformats.org/officeDocument/2006/relationships/hyperlink" Target="https://www.hotellerie-restauration.ac-versailles.fr/IMG/pdf/socle_des_cocktails_de_re_ference_-_version_finale_-_12-2024.pdf" TargetMode="External"/><Relationship Id="rId7" Type="http://schemas.openxmlformats.org/officeDocument/2006/relationships/hyperlink" Target="https://www.journaldespalaces.com/livretCandidat.pdf" TargetMode="External"/><Relationship Id="rId12" Type="http://schemas.openxmlformats.org/officeDocument/2006/relationships/hyperlink" Target="https://www.facebook.com/p/M%C3%A9tiers-H%C3%B4tel-Resto-61550670557738/?locale=fr_FR" TargetMode="External"/><Relationship Id="rId17" Type="http://schemas.openxmlformats.org/officeDocument/2006/relationships/drawing" Target="../drawings/drawing6.xml"/><Relationship Id="rId2" Type="http://schemas.openxmlformats.org/officeDocument/2006/relationships/hyperlink" Target="https://www.apeb-mcb.fr/pages/l-association/l-a-p-e-b/" TargetMode="External"/><Relationship Id="rId16" Type="http://schemas.openxmlformats.org/officeDocument/2006/relationships/hyperlink" Target="https://www.intercariforef.org/" TargetMode="External"/><Relationship Id="rId1" Type="http://schemas.openxmlformats.org/officeDocument/2006/relationships/hyperlink" Target="http://www.apeb-mcb.fr/medias/files/ccc-v2-04juillet2020.pdf" TargetMode="External"/><Relationship Id="rId6" Type="http://schemas.openxmlformats.org/officeDocument/2006/relationships/hyperlink" Target="https://www.journaldespalaces.com/carriere/offres-emploi-bar.html" TargetMode="External"/><Relationship Id="rId11" Type="http://schemas.openxmlformats.org/officeDocument/2006/relationships/hyperlink" Target="https://metiers-hotel-resto.fr/les-restaurations/barman/" TargetMode="External"/><Relationship Id="rId5" Type="http://schemas.openxmlformats.org/officeDocument/2006/relationships/hyperlink" Target="https://www.apeb-mcb.fr/pages/l-association/l-a-p-e-b/" TargetMode="External"/><Relationship Id="rId15" Type="http://schemas.openxmlformats.org/officeDocument/2006/relationships/hyperlink" Target="https://metiers-hotel-resto.fr/plan-du-site/" TargetMode="External"/><Relationship Id="rId10" Type="http://schemas.openxmlformats.org/officeDocument/2006/relationships/hyperlink" Target="https://www.journaldespalaces.com/toutes-les-associations-professionnelles-international-hotellerie-de-luxe.html" TargetMode="External"/><Relationship Id="rId4" Type="http://schemas.openxmlformats.org/officeDocument/2006/relationships/hyperlink" Target="http://www.apeb-mcb.fr/medias/files/ccc-v2-04juillet2020.pdf" TargetMode="External"/><Relationship Id="rId9" Type="http://schemas.openxmlformats.org/officeDocument/2006/relationships/hyperlink" Target="https://www.journaldespalaces.com/toutes-les-associations-professionnelles-en-europe-hotellerie-de-luxe.html" TargetMode="External"/><Relationship Id="rId14" Type="http://schemas.openxmlformats.org/officeDocument/2006/relationships/hyperlink" Target="https://metiers-hotel-resto.fr/travailler-en-situation-de-handicap-dans-lhotellerie-et-les-restauration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4BDED-1210-47E1-9B1F-8C2B318FC542}">
  <dimension ref="A1:AN270"/>
  <sheetViews>
    <sheetView tabSelected="1" topLeftCell="A17" zoomScale="75" zoomScaleNormal="75" workbookViewId="0">
      <selection activeCell="V32" sqref="V32"/>
    </sheetView>
  </sheetViews>
  <sheetFormatPr baseColWidth="10" defaultRowHeight="15"/>
  <cols>
    <col min="1" max="1" width="11.42578125" style="648"/>
    <col min="2" max="2" width="18.7109375" style="648" customWidth="1"/>
    <col min="3" max="3" width="19.5703125" style="648" customWidth="1"/>
    <col min="4" max="4" width="16" style="648" customWidth="1"/>
    <col min="5" max="6" width="11.42578125" style="648"/>
    <col min="7" max="7" width="12" style="648" bestFit="1" customWidth="1"/>
    <col min="8" max="8" width="17.140625" style="648" customWidth="1"/>
    <col min="9" max="12" width="11.42578125" style="648"/>
    <col min="13" max="13" width="18.5703125" style="648" customWidth="1"/>
    <col min="14" max="14" width="11.42578125" style="648"/>
    <col min="15" max="15" width="19.5703125" style="648" customWidth="1"/>
    <col min="16" max="16" width="14.140625" style="648" bestFit="1" customWidth="1"/>
    <col min="17" max="19" width="11.42578125" style="648"/>
    <col min="20" max="21" width="11.7109375" style="648" bestFit="1" customWidth="1"/>
    <col min="22" max="22" width="18.140625" style="648" customWidth="1"/>
    <col min="23" max="25" width="16" style="648" customWidth="1"/>
    <col min="26" max="26" width="14.28515625" style="648" customWidth="1"/>
    <col min="27" max="27" width="15.28515625" style="648" customWidth="1"/>
    <col min="28" max="28" width="16" style="648" customWidth="1"/>
    <col min="29" max="29" width="14.140625" style="648" customWidth="1"/>
    <col min="30" max="37" width="11.42578125" style="648"/>
    <col min="38" max="38" width="7.5703125" style="43" customWidth="1"/>
    <col min="39" max="39" width="11.42578125" style="149"/>
    <col min="40" max="40" width="43.5703125" style="149" customWidth="1"/>
    <col min="41" max="16384" width="11.42578125" style="648"/>
  </cols>
  <sheetData>
    <row r="1" spans="1:40" ht="30" customHeight="1">
      <c r="A1" s="106" t="str">
        <f>ADDRESS(ROW(),COLUMN(),4)</f>
        <v>A1</v>
      </c>
      <c r="B1" s="644"/>
      <c r="C1" s="644"/>
      <c r="D1" s="644"/>
      <c r="E1" s="644"/>
      <c r="F1" s="644"/>
      <c r="G1" s="644"/>
      <c r="H1" s="644"/>
      <c r="I1" s="644"/>
      <c r="J1" s="644"/>
      <c r="K1" s="644"/>
      <c r="L1" s="644"/>
      <c r="M1" s="644"/>
      <c r="N1" s="644"/>
      <c r="O1" s="644"/>
      <c r="P1" s="518"/>
      <c r="Q1" s="518"/>
      <c r="R1" s="518"/>
      <c r="S1" s="518"/>
      <c r="T1" s="518"/>
      <c r="U1" s="645"/>
      <c r="V1" s="645"/>
      <c r="W1" s="645"/>
      <c r="X1" s="645"/>
      <c r="Y1" s="645"/>
      <c r="Z1" s="645"/>
      <c r="AA1" s="645"/>
      <c r="AB1" s="645"/>
      <c r="AC1" s="645"/>
      <c r="AD1" s="645"/>
      <c r="AE1" s="645"/>
      <c r="AF1" s="645"/>
      <c r="AG1" s="645"/>
      <c r="AH1" s="645"/>
      <c r="AI1" s="645"/>
      <c r="AJ1" s="646"/>
      <c r="AK1" s="646"/>
      <c r="AL1" s="647">
        <v>1</v>
      </c>
      <c r="AM1" s="230" t="str">
        <f>SUBSTITUTE(ADDRESS(1,COLUMN(),4),"1","")</f>
        <v>AM</v>
      </c>
      <c r="AN1" s="229" t="str">
        <f>SUBSTITUTE(ADDRESS(1,COLUMN(),4),"1","")</f>
        <v>AN</v>
      </c>
    </row>
    <row r="2" spans="1:40" ht="30" customHeight="1">
      <c r="A2" s="644"/>
      <c r="B2" s="649"/>
      <c r="C2" s="644"/>
      <c r="D2" s="644"/>
      <c r="E2" s="644"/>
      <c r="F2" s="644"/>
      <c r="G2" s="644"/>
      <c r="H2" s="644"/>
      <c r="I2" s="518"/>
      <c r="J2" s="644"/>
      <c r="K2" s="644"/>
      <c r="L2" s="644"/>
      <c r="M2" s="644"/>
      <c r="N2" s="644"/>
      <c r="O2" s="518"/>
      <c r="P2" s="518"/>
      <c r="Q2" s="518"/>
      <c r="R2" s="518"/>
      <c r="S2" s="518"/>
      <c r="T2" s="645"/>
      <c r="U2" s="645"/>
      <c r="V2" s="645"/>
      <c r="W2" s="645"/>
      <c r="X2" s="650" t="s">
        <v>3692</v>
      </c>
      <c r="Y2" s="650"/>
      <c r="Z2" s="650"/>
      <c r="AA2" s="650"/>
      <c r="AB2" s="650"/>
      <c r="AC2" s="650"/>
      <c r="AD2" s="645"/>
      <c r="AE2" s="645"/>
      <c r="AF2" s="645"/>
      <c r="AG2" s="645"/>
      <c r="AH2" s="645"/>
      <c r="AI2" s="645"/>
      <c r="AJ2" s="646"/>
      <c r="AK2" s="646"/>
      <c r="AL2" s="647">
        <v>1</v>
      </c>
      <c r="AM2" s="651"/>
      <c r="AN2" s="651" t="s">
        <v>1254</v>
      </c>
    </row>
    <row r="3" spans="1:40" ht="30" customHeight="1">
      <c r="A3" s="644"/>
      <c r="B3" s="649" t="s">
        <v>3691</v>
      </c>
      <c r="C3" s="653"/>
      <c r="D3" s="644"/>
      <c r="E3" s="644"/>
      <c r="F3" s="644"/>
      <c r="G3" s="644"/>
      <c r="H3" s="644"/>
      <c r="I3" s="518"/>
      <c r="J3" s="644"/>
      <c r="K3" s="644"/>
      <c r="L3" s="644"/>
      <c r="M3" s="644"/>
      <c r="N3" s="644"/>
      <c r="O3" s="518"/>
      <c r="P3" s="518"/>
      <c r="Q3" s="518"/>
      <c r="R3" s="518"/>
      <c r="S3" s="518"/>
      <c r="T3" s="645"/>
      <c r="U3" s="645"/>
      <c r="V3" s="654"/>
      <c r="W3" s="654"/>
      <c r="X3" s="650"/>
      <c r="Y3" s="650"/>
      <c r="Z3" s="650"/>
      <c r="AA3" s="650"/>
      <c r="AB3" s="650"/>
      <c r="AC3" s="650"/>
      <c r="AD3" s="645"/>
      <c r="AE3" s="645"/>
      <c r="AF3" s="645"/>
      <c r="AG3" s="645"/>
      <c r="AH3" s="645"/>
      <c r="AI3" s="645"/>
      <c r="AJ3" s="646"/>
      <c r="AK3" s="646"/>
      <c r="AL3" s="647">
        <v>1</v>
      </c>
      <c r="AM3" s="655">
        <f ca="1">COUNTA(A1:AL270) + COUNTBLANK(A1:AL270)</f>
        <v>10261</v>
      </c>
      <c r="AN3" s="651" t="str">
        <f>"cellules entre"&amp;" " &amp;A1&amp;" et  "&amp;AL270</f>
        <v>cellules entre A1 et  AL270</v>
      </c>
    </row>
    <row r="4" spans="1:40" ht="30" customHeight="1">
      <c r="A4" s="644"/>
      <c r="B4" s="652"/>
      <c r="C4" s="653"/>
      <c r="D4" s="644"/>
      <c r="E4" s="644"/>
      <c r="F4" s="644"/>
      <c r="G4" s="644"/>
      <c r="H4" s="644"/>
      <c r="I4" s="518"/>
      <c r="J4" s="644"/>
      <c r="K4" s="644"/>
      <c r="L4" s="644"/>
      <c r="M4" s="644"/>
      <c r="N4" s="644"/>
      <c r="O4" s="518"/>
      <c r="P4" s="518"/>
      <c r="Q4" s="518"/>
      <c r="R4" s="518"/>
      <c r="S4" s="518"/>
      <c r="T4" s="645"/>
      <c r="U4" s="645"/>
      <c r="V4" s="656"/>
      <c r="W4" s="656"/>
      <c r="X4" s="656"/>
      <c r="Y4" s="657" t="s">
        <v>3191</v>
      </c>
      <c r="Z4" s="645"/>
      <c r="AA4" s="645"/>
      <c r="AB4" s="645"/>
      <c r="AC4" s="645"/>
      <c r="AD4" s="645"/>
      <c r="AE4" s="645"/>
      <c r="AF4" s="645"/>
      <c r="AG4" s="645"/>
      <c r="AH4" s="645"/>
      <c r="AI4" s="645"/>
      <c r="AJ4" s="646"/>
      <c r="AK4" s="646"/>
      <c r="AL4" s="647">
        <v>1</v>
      </c>
      <c r="AM4" s="655">
        <f ca="1">COUNTA(A1:AL270)</f>
        <v>946</v>
      </c>
      <c r="AN4" s="651" t="s">
        <v>1253</v>
      </c>
    </row>
    <row r="5" spans="1:40" ht="30" customHeight="1">
      <c r="A5" s="644"/>
      <c r="B5" s="652" t="s">
        <v>3679</v>
      </c>
      <c r="C5" s="653"/>
      <c r="D5" s="644"/>
      <c r="E5" s="644"/>
      <c r="F5" s="644"/>
      <c r="G5" s="644"/>
      <c r="H5" s="644"/>
      <c r="I5" s="518"/>
      <c r="J5" s="644"/>
      <c r="K5" s="644"/>
      <c r="L5" s="644"/>
      <c r="M5" s="644"/>
      <c r="N5" s="644"/>
      <c r="O5" s="518"/>
      <c r="P5" s="518"/>
      <c r="Q5" s="518"/>
      <c r="R5" s="518"/>
      <c r="S5" s="518"/>
      <c r="T5" s="645"/>
      <c r="U5" s="645"/>
      <c r="V5" s="656"/>
      <c r="W5" s="656"/>
      <c r="X5" s="656"/>
      <c r="Y5" s="658" t="s">
        <v>3192</v>
      </c>
      <c r="Z5" s="645"/>
      <c r="AA5" s="645"/>
      <c r="AB5" s="645"/>
      <c r="AC5" s="645"/>
      <c r="AD5" s="645"/>
      <c r="AE5" s="645"/>
      <c r="AF5" s="645"/>
      <c r="AG5" s="645"/>
      <c r="AH5" s="645"/>
      <c r="AI5" s="645"/>
      <c r="AJ5" s="646"/>
      <c r="AK5" s="646"/>
      <c r="AL5" s="647">
        <v>1</v>
      </c>
      <c r="AM5" s="655">
        <f ca="1">COUNTBLANK(A1:AL270)</f>
        <v>9315</v>
      </c>
      <c r="AN5" s="651" t="s">
        <v>1252</v>
      </c>
    </row>
    <row r="6" spans="1:40" ht="30" customHeight="1">
      <c r="A6" s="644"/>
      <c r="B6" s="652" t="s">
        <v>3197</v>
      </c>
      <c r="C6" s="653"/>
      <c r="D6" s="644"/>
      <c r="E6" s="644"/>
      <c r="F6" s="644"/>
      <c r="G6" s="644"/>
      <c r="H6" s="644"/>
      <c r="I6" s="518"/>
      <c r="J6" s="644"/>
      <c r="K6" s="644"/>
      <c r="L6" s="644"/>
      <c r="M6" s="644"/>
      <c r="N6" s="644"/>
      <c r="O6" s="518"/>
      <c r="P6" s="518"/>
      <c r="Q6" s="518"/>
      <c r="R6" s="518"/>
      <c r="S6" s="518"/>
      <c r="T6" s="645"/>
      <c r="U6" s="645"/>
      <c r="V6" s="656"/>
      <c r="W6" s="656"/>
      <c r="X6" s="656"/>
      <c r="Y6" s="645"/>
      <c r="Z6" s="645"/>
      <c r="AA6" s="645"/>
      <c r="AB6" s="645"/>
      <c r="AC6" s="645"/>
      <c r="AD6" s="645"/>
      <c r="AE6" s="645"/>
      <c r="AF6" s="645"/>
      <c r="AG6" s="645"/>
      <c r="AH6" s="645"/>
      <c r="AI6" s="645"/>
      <c r="AJ6" s="646"/>
      <c r="AK6" s="646"/>
      <c r="AL6" s="647">
        <v>1</v>
      </c>
      <c r="AM6" s="655">
        <f>SUM(AL1:AL268)+2</f>
        <v>218</v>
      </c>
      <c r="AN6" s="651" t="s">
        <v>1251</v>
      </c>
    </row>
    <row r="7" spans="1:40" ht="30" customHeight="1">
      <c r="A7" s="644"/>
      <c r="B7" s="652"/>
      <c r="C7" s="653"/>
      <c r="D7" s="644"/>
      <c r="E7" s="644"/>
      <c r="F7" s="644"/>
      <c r="G7" s="644"/>
      <c r="H7" s="644"/>
      <c r="I7" s="518"/>
      <c r="J7" s="644"/>
      <c r="K7" s="644"/>
      <c r="L7" s="644"/>
      <c r="M7" s="644"/>
      <c r="N7" s="644"/>
      <c r="O7" s="518"/>
      <c r="P7" s="518"/>
      <c r="Q7" s="518"/>
      <c r="R7" s="518"/>
      <c r="S7" s="518"/>
      <c r="T7" s="645"/>
      <c r="U7" s="645"/>
      <c r="V7" s="656"/>
      <c r="W7" s="656"/>
      <c r="X7" s="656"/>
      <c r="Y7" s="657" t="s">
        <v>3193</v>
      </c>
      <c r="Z7" s="645"/>
      <c r="AA7" s="645"/>
      <c r="AB7" s="645"/>
      <c r="AC7" s="645"/>
      <c r="AD7" s="645"/>
      <c r="AE7" s="645"/>
      <c r="AF7" s="645"/>
      <c r="AG7" s="645"/>
      <c r="AH7" s="645"/>
      <c r="AI7" s="645"/>
      <c r="AJ7" s="646"/>
      <c r="AK7" s="646"/>
      <c r="AL7" s="647">
        <v>1</v>
      </c>
      <c r="AM7" s="655">
        <f>SUM(A270:AK270)+1</f>
        <v>38</v>
      </c>
      <c r="AN7" s="651" t="s">
        <v>1250</v>
      </c>
    </row>
    <row r="8" spans="1:40" ht="30" customHeight="1">
      <c r="A8" s="644"/>
      <c r="B8" s="652" t="s">
        <v>3198</v>
      </c>
      <c r="C8" s="653"/>
      <c r="D8" s="644"/>
      <c r="E8" s="644"/>
      <c r="F8" s="644"/>
      <c r="G8" s="644"/>
      <c r="H8" s="644"/>
      <c r="I8" s="518"/>
      <c r="J8" s="644"/>
      <c r="K8" s="644"/>
      <c r="L8" s="644"/>
      <c r="M8" s="644"/>
      <c r="N8" s="644"/>
      <c r="O8" s="518"/>
      <c r="P8" s="518"/>
      <c r="Q8" s="518"/>
      <c r="R8" s="518"/>
      <c r="S8" s="518"/>
      <c r="T8" s="645"/>
      <c r="U8" s="645"/>
      <c r="V8" s="656"/>
      <c r="W8" s="656"/>
      <c r="X8" s="656"/>
      <c r="Y8" s="658" t="s">
        <v>3194</v>
      </c>
      <c r="Z8" s="645"/>
      <c r="AA8" s="645"/>
      <c r="AB8" s="645"/>
      <c r="AC8" s="645"/>
      <c r="AD8" s="645"/>
      <c r="AE8" s="645"/>
      <c r="AF8" s="645"/>
      <c r="AG8" s="645"/>
      <c r="AH8" s="645"/>
      <c r="AI8" s="645"/>
      <c r="AJ8" s="646"/>
      <c r="AK8" s="646"/>
      <c r="AL8" s="647">
        <v>1</v>
      </c>
    </row>
    <row r="9" spans="1:40" ht="30" customHeight="1">
      <c r="A9" s="644"/>
      <c r="B9" s="652" t="s">
        <v>3199</v>
      </c>
      <c r="C9" s="653"/>
      <c r="D9" s="644"/>
      <c r="E9" s="644"/>
      <c r="F9" s="644"/>
      <c r="G9" s="644"/>
      <c r="H9" s="644"/>
      <c r="I9" s="518"/>
      <c r="J9" s="644"/>
      <c r="K9" s="644"/>
      <c r="L9" s="644"/>
      <c r="M9" s="644"/>
      <c r="N9" s="644"/>
      <c r="O9" s="518"/>
      <c r="P9" s="518"/>
      <c r="Q9" s="518"/>
      <c r="R9" s="518"/>
      <c r="S9" s="518"/>
      <c r="T9" s="645"/>
      <c r="U9" s="645"/>
      <c r="V9" s="656"/>
      <c r="W9" s="656"/>
      <c r="X9" s="656"/>
      <c r="Y9" s="645"/>
      <c r="Z9" s="645"/>
      <c r="AA9" s="645"/>
      <c r="AB9" s="645"/>
      <c r="AC9" s="645"/>
      <c r="AD9" s="645"/>
      <c r="AE9" s="645"/>
      <c r="AF9" s="645"/>
      <c r="AG9" s="645"/>
      <c r="AH9" s="645"/>
      <c r="AI9" s="645"/>
      <c r="AJ9" s="646"/>
      <c r="AK9" s="646"/>
      <c r="AL9" s="647"/>
    </row>
    <row r="10" spans="1:40" ht="30" customHeight="1">
      <c r="A10" s="644"/>
      <c r="B10" s="652"/>
      <c r="C10" s="653"/>
      <c r="D10" s="644"/>
      <c r="E10" s="644"/>
      <c r="F10" s="644"/>
      <c r="G10" s="644"/>
      <c r="H10" s="644"/>
      <c r="I10" s="518"/>
      <c r="J10" s="644"/>
      <c r="K10" s="644"/>
      <c r="L10" s="644"/>
      <c r="M10" s="644"/>
      <c r="N10" s="644"/>
      <c r="O10" s="518"/>
      <c r="P10" s="518"/>
      <c r="Q10" s="518"/>
      <c r="R10" s="518"/>
      <c r="S10" s="518"/>
      <c r="T10" s="645"/>
      <c r="U10" s="645"/>
      <c r="V10" s="656"/>
      <c r="W10" s="656"/>
      <c r="X10" s="656"/>
      <c r="Y10" s="656" t="str">
        <f ca="1">"Page "&amp;_xlfn.SHEET()&amp;" sur "&amp;_xlfn.SHEETS()</f>
        <v>Page 1 sur 13</v>
      </c>
      <c r="Z10" s="645"/>
      <c r="AA10" s="645"/>
      <c r="AB10" s="645"/>
      <c r="AC10" s="645"/>
      <c r="AD10" s="645"/>
      <c r="AE10" s="645"/>
      <c r="AF10" s="645"/>
      <c r="AG10" s="645"/>
      <c r="AH10" s="645"/>
      <c r="AI10" s="645"/>
      <c r="AJ10" s="646"/>
      <c r="AK10" s="646"/>
      <c r="AL10" s="647"/>
    </row>
    <row r="11" spans="1:40" ht="30" customHeight="1">
      <c r="A11" s="644"/>
      <c r="B11" s="652"/>
      <c r="C11" s="653"/>
      <c r="D11" s="644"/>
      <c r="E11" s="644"/>
      <c r="F11" s="644"/>
      <c r="G11" s="644"/>
      <c r="H11" s="644"/>
      <c r="I11" s="518"/>
      <c r="J11" s="644"/>
      <c r="K11" s="644"/>
      <c r="L11" s="644"/>
      <c r="M11" s="644"/>
      <c r="N11" s="644"/>
      <c r="O11" s="518"/>
      <c r="P11" s="518"/>
      <c r="Q11" s="518"/>
      <c r="R11" s="518"/>
      <c r="S11" s="518"/>
      <c r="T11" s="645"/>
      <c r="U11" s="645"/>
      <c r="V11" s="656"/>
      <c r="W11" s="656"/>
      <c r="X11" s="656"/>
      <c r="Y11" s="659" t="s">
        <v>3195</v>
      </c>
      <c r="Z11" s="645"/>
      <c r="AA11" s="645"/>
      <c r="AB11" s="645"/>
      <c r="AC11" s="645"/>
      <c r="AD11" s="645"/>
      <c r="AE11" s="645"/>
      <c r="AF11" s="645"/>
      <c r="AG11" s="645"/>
      <c r="AH11" s="645"/>
      <c r="AI11" s="645"/>
      <c r="AJ11" s="646"/>
      <c r="AK11" s="646"/>
      <c r="AL11" s="647"/>
    </row>
    <row r="12" spans="1:40" ht="30" customHeight="1">
      <c r="A12" s="644"/>
      <c r="B12" s="652"/>
      <c r="C12" s="653"/>
      <c r="D12" s="644"/>
      <c r="E12" s="644"/>
      <c r="F12" s="644"/>
      <c r="G12" s="644"/>
      <c r="H12" s="644"/>
      <c r="I12" s="518"/>
      <c r="J12" s="644"/>
      <c r="K12" s="644"/>
      <c r="L12" s="644"/>
      <c r="M12" s="644"/>
      <c r="N12" s="644"/>
      <c r="O12" s="518"/>
      <c r="P12" s="518"/>
      <c r="Q12" s="518"/>
      <c r="R12" s="518"/>
      <c r="S12" s="518"/>
      <c r="T12" s="645"/>
      <c r="U12" s="645"/>
      <c r="V12" s="656"/>
      <c r="W12" s="656"/>
      <c r="X12" s="656"/>
      <c r="Y12" s="660" t="s">
        <v>3196</v>
      </c>
      <c r="Z12" s="645"/>
      <c r="AA12" s="645"/>
      <c r="AB12" s="645"/>
      <c r="AC12" s="645"/>
      <c r="AD12" s="645"/>
      <c r="AE12" s="645"/>
      <c r="AF12" s="645"/>
      <c r="AG12" s="645"/>
      <c r="AH12" s="645"/>
      <c r="AI12" s="645"/>
      <c r="AJ12" s="646"/>
      <c r="AK12" s="646"/>
      <c r="AL12" s="647"/>
    </row>
    <row r="13" spans="1:40" ht="30" customHeight="1">
      <c r="A13" s="644"/>
      <c r="B13" s="652"/>
      <c r="C13" s="653"/>
      <c r="D13" s="644"/>
      <c r="E13" s="644"/>
      <c r="F13" s="644"/>
      <c r="G13" s="644"/>
      <c r="H13" s="644"/>
      <c r="I13" s="518"/>
      <c r="J13" s="644"/>
      <c r="K13" s="644"/>
      <c r="L13" s="644"/>
      <c r="M13" s="644"/>
      <c r="N13" s="644"/>
      <c r="O13" s="518"/>
      <c r="P13" s="518"/>
      <c r="Q13" s="518"/>
      <c r="R13" s="518"/>
      <c r="S13" s="518"/>
      <c r="T13" s="645"/>
      <c r="U13" s="645"/>
      <c r="V13" s="656"/>
      <c r="W13" s="656"/>
      <c r="X13" s="656"/>
      <c r="Y13" s="660"/>
      <c r="Z13" s="645"/>
      <c r="AA13" s="645"/>
      <c r="AB13" s="645"/>
      <c r="AC13" s="645"/>
      <c r="AD13" s="645"/>
      <c r="AE13" s="645"/>
      <c r="AF13" s="645"/>
      <c r="AG13" s="645"/>
      <c r="AH13" s="645"/>
      <c r="AI13" s="645"/>
      <c r="AJ13" s="646"/>
      <c r="AK13" s="646"/>
      <c r="AL13" s="647"/>
    </row>
    <row r="14" spans="1:40" s="149" customFormat="1" ht="30" customHeight="1">
      <c r="A14" s="644"/>
      <c r="B14" s="652"/>
      <c r="C14" s="653"/>
      <c r="D14" s="644"/>
      <c r="E14" s="644"/>
      <c r="F14" s="644"/>
      <c r="G14" s="644"/>
      <c r="H14" s="644"/>
      <c r="I14" s="518"/>
      <c r="J14" s="644"/>
      <c r="K14" s="644"/>
      <c r="L14" s="644"/>
      <c r="M14" s="644"/>
      <c r="N14" s="644"/>
      <c r="O14" s="518"/>
      <c r="P14" s="518"/>
      <c r="Q14" s="518"/>
      <c r="R14" s="518"/>
      <c r="S14" s="518"/>
      <c r="T14" s="645"/>
      <c r="U14" s="645"/>
      <c r="V14" s="656"/>
      <c r="W14" s="656"/>
      <c r="X14" s="656"/>
      <c r="Y14" s="645"/>
      <c r="Z14" s="657"/>
      <c r="AA14" s="646"/>
      <c r="AB14" s="646"/>
      <c r="AC14" s="646"/>
      <c r="AD14" s="645"/>
      <c r="AE14" s="645"/>
      <c r="AF14" s="645"/>
      <c r="AG14" s="645"/>
      <c r="AH14" s="645"/>
      <c r="AI14" s="645"/>
      <c r="AJ14" s="646"/>
      <c r="AK14" s="646"/>
      <c r="AL14" s="647">
        <v>1</v>
      </c>
    </row>
    <row r="15" spans="1:40" s="149" customFormat="1" ht="30" customHeight="1">
      <c r="A15" s="644"/>
      <c r="B15" s="661"/>
      <c r="C15" s="652" t="s">
        <v>3213</v>
      </c>
      <c r="D15" s="674"/>
      <c r="E15" s="674"/>
      <c r="F15" s="672"/>
      <c r="G15" s="672"/>
      <c r="H15" s="672"/>
      <c r="I15" s="672"/>
      <c r="J15" s="672"/>
      <c r="K15" s="672"/>
      <c r="L15" s="672"/>
      <c r="M15" s="672"/>
      <c r="N15" s="672"/>
      <c r="O15" s="672"/>
      <c r="P15" s="468"/>
      <c r="Q15" s="468"/>
      <c r="R15" s="468"/>
      <c r="S15" s="673" t="s">
        <v>3214</v>
      </c>
      <c r="T15" s="673"/>
      <c r="U15" s="673"/>
      <c r="V15" s="673"/>
      <c r="W15" s="645"/>
      <c r="X15" s="645"/>
      <c r="Y15" s="656"/>
      <c r="Z15" s="645"/>
      <c r="AA15" s="645"/>
      <c r="AB15" s="645"/>
      <c r="AC15" s="645"/>
      <c r="AD15" s="646"/>
      <c r="AE15" s="646"/>
      <c r="AF15" s="646"/>
      <c r="AG15" s="646"/>
      <c r="AH15" s="646"/>
      <c r="AI15" s="646"/>
      <c r="AJ15" s="646"/>
      <c r="AK15" s="646"/>
      <c r="AL15" s="647">
        <v>1</v>
      </c>
    </row>
    <row r="16" spans="1:40" s="149" customFormat="1" ht="30" customHeight="1">
      <c r="A16" s="644"/>
      <c r="B16" s="661"/>
      <c r="C16" s="674"/>
      <c r="D16" s="675" t="s">
        <v>3215</v>
      </c>
      <c r="E16" s="674"/>
      <c r="F16" s="672"/>
      <c r="G16" s="672"/>
      <c r="H16" s="672"/>
      <c r="I16" s="672"/>
      <c r="J16" s="672"/>
      <c r="K16" s="672"/>
      <c r="L16" s="672"/>
      <c r="M16" s="672"/>
      <c r="N16" s="672"/>
      <c r="O16" s="672"/>
      <c r="P16" s="468"/>
      <c r="Q16" s="468"/>
      <c r="R16" s="468"/>
      <c r="S16" s="468"/>
      <c r="T16" s="673" t="s">
        <v>3216</v>
      </c>
      <c r="U16" s="673"/>
      <c r="V16" s="673"/>
      <c r="W16" s="645"/>
      <c r="X16" s="645"/>
      <c r="Y16" s="645"/>
      <c r="Z16" s="645"/>
      <c r="AA16" s="645"/>
      <c r="AB16" s="645"/>
      <c r="AC16" s="645"/>
      <c r="AD16" s="646"/>
      <c r="AE16" s="646"/>
      <c r="AF16" s="646"/>
      <c r="AG16" s="646"/>
      <c r="AH16" s="646"/>
      <c r="AI16" s="646"/>
      <c r="AJ16" s="646"/>
      <c r="AK16" s="646"/>
      <c r="AL16" s="647">
        <v>1</v>
      </c>
    </row>
    <row r="17" spans="1:38" s="149" customFormat="1" ht="30" customHeight="1">
      <c r="A17" s="644"/>
      <c r="B17" s="661"/>
      <c r="C17" s="674"/>
      <c r="D17" s="675" t="s">
        <v>3217</v>
      </c>
      <c r="E17" s="674"/>
      <c r="F17" s="672"/>
      <c r="G17" s="672"/>
      <c r="H17" s="672"/>
      <c r="I17" s="672"/>
      <c r="J17" s="672"/>
      <c r="K17" s="672"/>
      <c r="L17" s="672"/>
      <c r="M17" s="672"/>
      <c r="N17" s="672"/>
      <c r="O17" s="672"/>
      <c r="P17" s="468"/>
      <c r="Q17" s="468"/>
      <c r="R17" s="468"/>
      <c r="S17" s="468"/>
      <c r="T17" s="673" t="s">
        <v>3218</v>
      </c>
      <c r="U17" s="673"/>
      <c r="V17" s="673"/>
      <c r="W17" s="645"/>
      <c r="X17" s="645"/>
      <c r="Y17" s="645"/>
      <c r="Z17" s="645"/>
      <c r="AA17" s="645"/>
      <c r="AB17" s="645"/>
      <c r="AC17" s="645"/>
      <c r="AD17" s="646"/>
      <c r="AE17" s="646"/>
      <c r="AF17" s="646"/>
      <c r="AG17" s="646"/>
      <c r="AH17" s="646"/>
      <c r="AI17" s="646"/>
      <c r="AJ17" s="646"/>
      <c r="AK17" s="646"/>
      <c r="AL17" s="647">
        <v>1</v>
      </c>
    </row>
    <row r="18" spans="1:38" s="149" customFormat="1" ht="30" customHeight="1">
      <c r="A18" s="644"/>
      <c r="B18" s="661"/>
      <c r="C18" s="674"/>
      <c r="D18" s="675" t="s">
        <v>3219</v>
      </c>
      <c r="E18" s="674"/>
      <c r="F18" s="672"/>
      <c r="G18" s="672"/>
      <c r="H18" s="672"/>
      <c r="I18" s="672"/>
      <c r="J18" s="672"/>
      <c r="K18" s="672"/>
      <c r="L18" s="672"/>
      <c r="M18" s="672"/>
      <c r="N18" s="672"/>
      <c r="O18" s="672"/>
      <c r="P18" s="468"/>
      <c r="Q18" s="468"/>
      <c r="R18" s="468"/>
      <c r="S18" s="468"/>
      <c r="T18" s="673" t="s">
        <v>3220</v>
      </c>
      <c r="U18" s="673"/>
      <c r="V18" s="673"/>
      <c r="W18" s="645"/>
      <c r="X18" s="645"/>
      <c r="Y18" s="645"/>
      <c r="Z18" s="645"/>
      <c r="AA18" s="645"/>
      <c r="AB18" s="645"/>
      <c r="AC18" s="645"/>
      <c r="AD18" s="646"/>
      <c r="AE18" s="646"/>
      <c r="AF18" s="646"/>
      <c r="AG18" s="646"/>
      <c r="AH18" s="646"/>
      <c r="AI18" s="646"/>
      <c r="AJ18" s="646"/>
      <c r="AK18" s="646"/>
      <c r="AL18" s="647">
        <v>1</v>
      </c>
    </row>
    <row r="19" spans="1:38" s="149" customFormat="1" ht="30" customHeight="1">
      <c r="A19" s="644"/>
      <c r="B19" s="661"/>
      <c r="C19" s="674"/>
      <c r="D19" s="675" t="s">
        <v>3221</v>
      </c>
      <c r="E19" s="674"/>
      <c r="F19" s="672"/>
      <c r="G19" s="672"/>
      <c r="H19" s="672"/>
      <c r="I19" s="672"/>
      <c r="J19" s="672"/>
      <c r="K19" s="672"/>
      <c r="L19" s="672"/>
      <c r="M19" s="672"/>
      <c r="N19" s="672"/>
      <c r="O19" s="672"/>
      <c r="P19" s="468"/>
      <c r="Q19" s="468"/>
      <c r="R19" s="468"/>
      <c r="S19" s="468"/>
      <c r="T19" s="673" t="s">
        <v>3222</v>
      </c>
      <c r="U19" s="673"/>
      <c r="V19" s="673"/>
      <c r="W19" s="645"/>
      <c r="X19" s="645"/>
      <c r="Y19" s="645"/>
      <c r="Z19" s="645"/>
      <c r="AA19" s="645"/>
      <c r="AB19" s="645"/>
      <c r="AC19" s="645"/>
      <c r="AD19" s="646"/>
      <c r="AE19" s="646"/>
      <c r="AF19" s="646"/>
      <c r="AG19" s="646"/>
      <c r="AH19" s="646"/>
      <c r="AI19" s="646"/>
      <c r="AJ19" s="646"/>
      <c r="AK19" s="646"/>
      <c r="AL19" s="647">
        <v>1</v>
      </c>
    </row>
    <row r="20" spans="1:38" s="149" customFormat="1" ht="30" customHeight="1">
      <c r="A20" s="644"/>
      <c r="B20" s="661"/>
      <c r="C20" s="674"/>
      <c r="D20" s="675" t="s">
        <v>3223</v>
      </c>
      <c r="E20" s="674"/>
      <c r="F20" s="672"/>
      <c r="G20" s="672"/>
      <c r="H20" s="672"/>
      <c r="I20" s="672"/>
      <c r="J20" s="672"/>
      <c r="K20" s="672"/>
      <c r="L20" s="672"/>
      <c r="M20" s="672"/>
      <c r="N20" s="672"/>
      <c r="O20" s="672"/>
      <c r="P20" s="672"/>
      <c r="Q20" s="468"/>
      <c r="R20" s="468"/>
      <c r="S20" s="468"/>
      <c r="T20" s="673" t="s">
        <v>3224</v>
      </c>
      <c r="U20" s="673"/>
      <c r="V20" s="673"/>
      <c r="W20" s="645"/>
      <c r="X20" s="645"/>
      <c r="Y20" s="645"/>
      <c r="Z20" s="645"/>
      <c r="AA20" s="645"/>
      <c r="AB20" s="645"/>
      <c r="AC20" s="645"/>
      <c r="AD20" s="646"/>
      <c r="AE20" s="646"/>
      <c r="AF20" s="646"/>
      <c r="AG20" s="646"/>
      <c r="AH20" s="646"/>
      <c r="AI20" s="646"/>
      <c r="AJ20" s="646"/>
      <c r="AK20" s="646"/>
      <c r="AL20" s="647">
        <v>1</v>
      </c>
    </row>
    <row r="21" spans="1:38" s="149" customFormat="1" ht="30" customHeight="1">
      <c r="A21" s="644"/>
      <c r="B21" s="661"/>
      <c r="C21" s="671"/>
      <c r="D21" s="672"/>
      <c r="E21" s="672"/>
      <c r="F21" s="672"/>
      <c r="G21" s="672"/>
      <c r="H21" s="672"/>
      <c r="I21" s="672"/>
      <c r="J21" s="672"/>
      <c r="K21" s="672"/>
      <c r="L21" s="672"/>
      <c r="M21" s="672"/>
      <c r="N21" s="672"/>
      <c r="O21" s="672"/>
      <c r="P21" s="468"/>
      <c r="Q21" s="468"/>
      <c r="R21" s="468"/>
      <c r="S21" s="468"/>
      <c r="T21" s="645"/>
      <c r="U21" s="645"/>
      <c r="V21" s="645"/>
      <c r="W21" s="645"/>
      <c r="X21" s="645"/>
      <c r="Y21" s="656"/>
      <c r="Z21" s="645"/>
      <c r="AA21" s="645"/>
      <c r="AB21" s="645"/>
      <c r="AC21" s="645"/>
      <c r="AD21" s="646"/>
      <c r="AE21" s="646"/>
      <c r="AF21" s="646"/>
      <c r="AG21" s="646"/>
      <c r="AH21" s="646"/>
      <c r="AI21" s="646"/>
      <c r="AJ21" s="646"/>
      <c r="AK21" s="646"/>
      <c r="AL21" s="647">
        <v>1</v>
      </c>
    </row>
    <row r="22" spans="1:38" s="149" customFormat="1" ht="30" customHeight="1">
      <c r="A22" s="644"/>
      <c r="B22" s="644"/>
      <c r="C22" s="676" t="s">
        <v>3225</v>
      </c>
      <c r="D22" s="661" t="s">
        <v>3226</v>
      </c>
      <c r="E22" s="661"/>
      <c r="F22" s="661"/>
      <c r="G22" s="652"/>
      <c r="H22" s="652"/>
      <c r="I22" s="652"/>
      <c r="J22" s="652"/>
      <c r="K22" s="652"/>
      <c r="L22" s="672"/>
      <c r="M22" s="652"/>
      <c r="N22" s="672"/>
      <c r="O22" s="652"/>
      <c r="P22" s="468"/>
      <c r="Q22" s="468"/>
      <c r="R22" s="468"/>
      <c r="S22" s="468"/>
      <c r="T22" s="645"/>
      <c r="U22" s="645"/>
      <c r="V22" s="645"/>
      <c r="W22" s="645"/>
      <c r="X22" s="652"/>
      <c r="Y22" s="652"/>
      <c r="Z22" s="652"/>
      <c r="AA22" s="652"/>
      <c r="AB22" s="652"/>
      <c r="AC22" s="652"/>
      <c r="AD22" s="646"/>
      <c r="AE22" s="646"/>
      <c r="AF22" s="646"/>
      <c r="AG22" s="646"/>
      <c r="AH22" s="646"/>
      <c r="AI22" s="646"/>
      <c r="AJ22" s="646"/>
      <c r="AK22" s="646"/>
      <c r="AL22" s="647">
        <v>1</v>
      </c>
    </row>
    <row r="23" spans="1:38" s="149" customFormat="1" ht="30" customHeight="1">
      <c r="A23" s="644"/>
      <c r="B23" s="644"/>
      <c r="C23" s="676"/>
      <c r="D23" s="661"/>
      <c r="E23" s="661"/>
      <c r="F23" s="661"/>
      <c r="G23" s="652"/>
      <c r="H23" s="652"/>
      <c r="I23" s="652"/>
      <c r="J23" s="652"/>
      <c r="K23" s="652"/>
      <c r="L23" s="652"/>
      <c r="M23" s="652"/>
      <c r="N23" s="652"/>
      <c r="O23" s="652"/>
      <c r="P23" s="468"/>
      <c r="Q23" s="468"/>
      <c r="R23" s="468"/>
      <c r="S23" s="468"/>
      <c r="T23" s="645"/>
      <c r="U23" s="645"/>
      <c r="V23" s="645"/>
      <c r="W23" s="645"/>
      <c r="X23" s="652"/>
      <c r="Y23" s="652"/>
      <c r="Z23" s="652"/>
      <c r="AA23" s="652"/>
      <c r="AB23" s="652"/>
      <c r="AC23" s="645"/>
      <c r="AD23" s="646"/>
      <c r="AE23" s="646"/>
      <c r="AF23" s="646"/>
      <c r="AG23" s="646"/>
      <c r="AH23" s="646"/>
      <c r="AI23" s="646"/>
      <c r="AJ23" s="646"/>
      <c r="AK23" s="646"/>
      <c r="AL23" s="647">
        <v>1</v>
      </c>
    </row>
    <row r="24" spans="1:38" s="149" customFormat="1" ht="30" customHeight="1">
      <c r="A24" s="644"/>
      <c r="B24" s="644"/>
      <c r="C24" s="677">
        <v>45812</v>
      </c>
      <c r="D24" s="678">
        <v>1</v>
      </c>
      <c r="E24" s="661" t="s">
        <v>3680</v>
      </c>
      <c r="F24" s="661"/>
      <c r="G24" s="652"/>
      <c r="H24" s="652"/>
      <c r="I24" s="652"/>
      <c r="J24" s="652"/>
      <c r="K24" s="652"/>
      <c r="L24" s="652"/>
      <c r="M24" s="652"/>
      <c r="N24" s="652"/>
      <c r="O24" s="652"/>
      <c r="P24" s="672"/>
      <c r="Q24" s="672"/>
      <c r="R24" s="672"/>
      <c r="S24" s="672"/>
      <c r="T24" s="672"/>
      <c r="U24" s="672"/>
      <c r="V24" s="672"/>
      <c r="W24" s="672"/>
      <c r="X24" s="652"/>
      <c r="Y24" s="652"/>
      <c r="Z24" s="652"/>
      <c r="AA24" s="652"/>
      <c r="AB24" s="652"/>
      <c r="AC24" s="645"/>
      <c r="AD24" s="646"/>
      <c r="AE24" s="646"/>
      <c r="AF24" s="646"/>
      <c r="AG24" s="646"/>
      <c r="AH24" s="646"/>
      <c r="AI24" s="646"/>
      <c r="AJ24" s="646"/>
      <c r="AK24" s="646"/>
      <c r="AL24" s="647">
        <v>1</v>
      </c>
    </row>
    <row r="25" spans="1:38" s="149" customFormat="1" ht="30" customHeight="1">
      <c r="A25" s="644"/>
      <c r="B25" s="644"/>
      <c r="C25" s="677">
        <v>45812</v>
      </c>
      <c r="D25" s="678">
        <v>2</v>
      </c>
      <c r="E25" s="661" t="s">
        <v>3681</v>
      </c>
      <c r="F25" s="661"/>
      <c r="G25" s="652"/>
      <c r="H25" s="652"/>
      <c r="I25" s="652"/>
      <c r="J25" s="652"/>
      <c r="K25" s="652"/>
      <c r="L25" s="652"/>
      <c r="M25" s="652"/>
      <c r="N25" s="652"/>
      <c r="O25" s="652"/>
      <c r="P25" s="672"/>
      <c r="Q25" s="672"/>
      <c r="R25" s="672"/>
      <c r="S25" s="672"/>
      <c r="T25" s="672"/>
      <c r="U25" s="672"/>
      <c r="V25" s="672"/>
      <c r="W25" s="672"/>
      <c r="X25" s="652"/>
      <c r="Y25" s="652"/>
      <c r="Z25" s="652"/>
      <c r="AA25" s="652"/>
      <c r="AB25" s="652"/>
      <c r="AC25" s="645"/>
      <c r="AD25" s="646"/>
      <c r="AE25" s="646"/>
      <c r="AF25" s="646"/>
      <c r="AG25" s="646"/>
      <c r="AH25" s="646"/>
      <c r="AI25" s="646"/>
      <c r="AJ25" s="646"/>
      <c r="AK25" s="646"/>
      <c r="AL25" s="647">
        <v>1</v>
      </c>
    </row>
    <row r="26" spans="1:38" s="149" customFormat="1" ht="30" customHeight="1">
      <c r="A26" s="644"/>
      <c r="B26" s="644"/>
      <c r="C26" s="677">
        <v>45812</v>
      </c>
      <c r="D26" s="678">
        <v>3</v>
      </c>
      <c r="E26" s="661" t="s">
        <v>3682</v>
      </c>
      <c r="F26" s="661"/>
      <c r="G26" s="652"/>
      <c r="H26" s="652"/>
      <c r="I26" s="652"/>
      <c r="J26" s="652"/>
      <c r="K26" s="652"/>
      <c r="L26" s="652"/>
      <c r="M26" s="652"/>
      <c r="N26" s="652"/>
      <c r="O26" s="652"/>
      <c r="P26" s="672"/>
      <c r="Q26" s="672"/>
      <c r="R26" s="672"/>
      <c r="S26" s="672"/>
      <c r="T26" s="672"/>
      <c r="U26" s="672"/>
      <c r="V26" s="672"/>
      <c r="W26" s="672"/>
      <c r="X26" s="652"/>
      <c r="Y26" s="652"/>
      <c r="Z26" s="652"/>
      <c r="AA26" s="652"/>
      <c r="AB26" s="652"/>
      <c r="AC26" s="645"/>
      <c r="AD26" s="646"/>
      <c r="AE26" s="646"/>
      <c r="AF26" s="646"/>
      <c r="AG26" s="646"/>
      <c r="AH26" s="646"/>
      <c r="AI26" s="646"/>
      <c r="AJ26" s="646"/>
      <c r="AK26" s="646"/>
      <c r="AL26" s="647">
        <v>1</v>
      </c>
    </row>
    <row r="27" spans="1:38" s="149" customFormat="1" ht="30" customHeight="1">
      <c r="A27" s="644"/>
      <c r="B27" s="644"/>
      <c r="C27" s="677">
        <v>45812</v>
      </c>
      <c r="D27" s="678">
        <v>4</v>
      </c>
      <c r="E27" s="661" t="s">
        <v>948</v>
      </c>
      <c r="F27" s="661"/>
      <c r="G27" s="652"/>
      <c r="H27" s="652"/>
      <c r="I27" s="652"/>
      <c r="J27" s="652"/>
      <c r="K27" s="652"/>
      <c r="L27" s="652"/>
      <c r="M27" s="652"/>
      <c r="N27" s="652"/>
      <c r="O27" s="652"/>
      <c r="P27" s="672"/>
      <c r="Q27" s="672"/>
      <c r="R27" s="672"/>
      <c r="S27" s="672"/>
      <c r="T27" s="672"/>
      <c r="U27" s="672"/>
      <c r="V27" s="672"/>
      <c r="W27" s="672"/>
      <c r="X27" s="652"/>
      <c r="Y27" s="652"/>
      <c r="Z27" s="652"/>
      <c r="AA27" s="652"/>
      <c r="AB27" s="645"/>
      <c r="AC27" s="645"/>
      <c r="AD27" s="646"/>
      <c r="AE27" s="646"/>
      <c r="AF27" s="646"/>
      <c r="AG27" s="646"/>
      <c r="AH27" s="646"/>
      <c r="AI27" s="646"/>
      <c r="AJ27" s="646"/>
      <c r="AK27" s="646"/>
      <c r="AL27" s="647">
        <v>1</v>
      </c>
    </row>
    <row r="28" spans="1:38" s="149" customFormat="1" ht="30" customHeight="1">
      <c r="A28" s="644"/>
      <c r="B28" s="644"/>
      <c r="C28" s="677">
        <v>45812</v>
      </c>
      <c r="D28" s="678">
        <v>5</v>
      </c>
      <c r="E28" s="661" t="s">
        <v>3683</v>
      </c>
      <c r="F28" s="661"/>
      <c r="G28" s="652"/>
      <c r="H28" s="652"/>
      <c r="I28" s="652"/>
      <c r="J28" s="652"/>
      <c r="K28" s="652"/>
      <c r="L28" s="652"/>
      <c r="M28" s="661"/>
      <c r="N28" s="672"/>
      <c r="O28" s="672"/>
      <c r="P28" s="672"/>
      <c r="Q28" s="672"/>
      <c r="R28" s="672"/>
      <c r="S28" s="672"/>
      <c r="T28" s="672"/>
      <c r="U28" s="672"/>
      <c r="V28" s="672"/>
      <c r="W28" s="672"/>
      <c r="X28" s="652"/>
      <c r="Y28" s="652"/>
      <c r="Z28" s="652"/>
      <c r="AA28" s="652"/>
      <c r="AB28" s="645"/>
      <c r="AC28" s="645"/>
      <c r="AD28" s="646"/>
      <c r="AE28" s="646"/>
      <c r="AF28" s="646"/>
      <c r="AG28" s="646"/>
      <c r="AH28" s="646"/>
      <c r="AI28" s="646"/>
      <c r="AJ28" s="646"/>
      <c r="AK28" s="646"/>
      <c r="AL28" s="647"/>
    </row>
    <row r="29" spans="1:38" s="149" customFormat="1" ht="30" customHeight="1">
      <c r="A29" s="644"/>
      <c r="B29" s="644"/>
      <c r="C29" s="677">
        <v>45812</v>
      </c>
      <c r="D29" s="678">
        <v>6</v>
      </c>
      <c r="E29" s="661" t="s">
        <v>3684</v>
      </c>
      <c r="F29" s="661"/>
      <c r="G29" s="652"/>
      <c r="H29" s="652"/>
      <c r="I29" s="652"/>
      <c r="J29" s="652"/>
      <c r="K29" s="652"/>
      <c r="L29" s="652"/>
      <c r="M29" s="661"/>
      <c r="N29" s="672"/>
      <c r="O29" s="672"/>
      <c r="P29" s="672"/>
      <c r="Q29" s="672"/>
      <c r="R29" s="672"/>
      <c r="S29" s="672"/>
      <c r="T29" s="672"/>
      <c r="U29" s="672"/>
      <c r="V29" s="672"/>
      <c r="W29" s="672"/>
      <c r="X29" s="652"/>
      <c r="Y29" s="652"/>
      <c r="Z29" s="652"/>
      <c r="AA29" s="652"/>
      <c r="AB29" s="645"/>
      <c r="AC29" s="645"/>
      <c r="AD29" s="646"/>
      <c r="AE29" s="646"/>
      <c r="AF29" s="646"/>
      <c r="AG29" s="646"/>
      <c r="AH29" s="646"/>
      <c r="AI29" s="646"/>
      <c r="AJ29" s="646"/>
      <c r="AK29" s="646"/>
      <c r="AL29" s="647"/>
    </row>
    <row r="30" spans="1:38" s="149" customFormat="1" ht="30" customHeight="1">
      <c r="A30" s="644"/>
      <c r="B30" s="644"/>
      <c r="C30" s="677">
        <v>45812</v>
      </c>
      <c r="D30" s="678">
        <v>7</v>
      </c>
      <c r="E30" s="661" t="s">
        <v>3685</v>
      </c>
      <c r="F30" s="661"/>
      <c r="G30" s="652"/>
      <c r="H30" s="652"/>
      <c r="I30" s="652"/>
      <c r="J30" s="652"/>
      <c r="K30" s="652"/>
      <c r="L30" s="652"/>
      <c r="M30" s="661"/>
      <c r="N30" s="672"/>
      <c r="O30" s="672"/>
      <c r="P30" s="672"/>
      <c r="Q30" s="672"/>
      <c r="R30" s="672"/>
      <c r="S30" s="672"/>
      <c r="T30" s="672"/>
      <c r="U30" s="672"/>
      <c r="V30" s="672"/>
      <c r="W30" s="672"/>
      <c r="X30" s="652"/>
      <c r="Y30" s="652"/>
      <c r="Z30" s="652"/>
      <c r="AA30" s="652"/>
      <c r="AB30" s="645"/>
      <c r="AC30" s="645"/>
      <c r="AD30" s="646"/>
      <c r="AE30" s="646"/>
      <c r="AF30" s="646"/>
      <c r="AG30" s="646"/>
      <c r="AH30" s="646"/>
      <c r="AI30" s="646"/>
      <c r="AJ30" s="646"/>
      <c r="AK30" s="646"/>
      <c r="AL30" s="647"/>
    </row>
    <row r="31" spans="1:38" s="149" customFormat="1" ht="30" customHeight="1">
      <c r="A31" s="644"/>
      <c r="B31" s="644"/>
      <c r="C31" s="677">
        <v>45812</v>
      </c>
      <c r="D31" s="678">
        <v>8</v>
      </c>
      <c r="E31" s="661" t="s">
        <v>3686</v>
      </c>
      <c r="F31" s="661"/>
      <c r="G31" s="652"/>
      <c r="H31" s="652"/>
      <c r="I31" s="652"/>
      <c r="J31" s="652"/>
      <c r="K31" s="652"/>
      <c r="L31" s="652"/>
      <c r="M31" s="661"/>
      <c r="N31" s="672"/>
      <c r="O31" s="672"/>
      <c r="P31" s="672"/>
      <c r="Q31" s="672"/>
      <c r="R31" s="672"/>
      <c r="S31" s="672"/>
      <c r="T31" s="672"/>
      <c r="U31" s="672"/>
      <c r="V31" s="672"/>
      <c r="W31" s="672"/>
      <c r="X31" s="652"/>
      <c r="Y31" s="652"/>
      <c r="Z31" s="652"/>
      <c r="AA31" s="652"/>
      <c r="AB31" s="645"/>
      <c r="AC31" s="645"/>
      <c r="AD31" s="646"/>
      <c r="AE31" s="646"/>
      <c r="AF31" s="646"/>
      <c r="AG31" s="646"/>
      <c r="AH31" s="646"/>
      <c r="AI31" s="646"/>
      <c r="AJ31" s="646"/>
      <c r="AK31" s="646"/>
      <c r="AL31" s="647"/>
    </row>
    <row r="32" spans="1:38" s="149" customFormat="1" ht="30" customHeight="1">
      <c r="A32" s="644"/>
      <c r="B32" s="644"/>
      <c r="C32" s="677">
        <v>45812</v>
      </c>
      <c r="D32" s="678">
        <v>9</v>
      </c>
      <c r="E32" s="661" t="s">
        <v>3687</v>
      </c>
      <c r="F32" s="661"/>
      <c r="G32" s="652"/>
      <c r="H32" s="652"/>
      <c r="I32" s="652"/>
      <c r="J32" s="652"/>
      <c r="K32" s="652"/>
      <c r="L32" s="652"/>
      <c r="M32" s="661"/>
      <c r="N32" s="672"/>
      <c r="O32" s="672"/>
      <c r="P32" s="672"/>
      <c r="Q32" s="672"/>
      <c r="R32" s="672"/>
      <c r="S32" s="672"/>
      <c r="T32" s="672"/>
      <c r="U32" s="672"/>
      <c r="V32" s="672"/>
      <c r="W32" s="672"/>
      <c r="X32" s="652"/>
      <c r="Y32" s="652"/>
      <c r="Z32" s="652"/>
      <c r="AA32" s="652"/>
      <c r="AB32" s="645"/>
      <c r="AC32" s="645"/>
      <c r="AD32" s="646"/>
      <c r="AE32" s="646"/>
      <c r="AF32" s="646"/>
      <c r="AG32" s="646"/>
      <c r="AH32" s="646"/>
      <c r="AI32" s="646"/>
      <c r="AJ32" s="646"/>
      <c r="AK32" s="646"/>
      <c r="AL32" s="647"/>
    </row>
    <row r="33" spans="1:38" s="149" customFormat="1" ht="30" customHeight="1">
      <c r="A33" s="644"/>
      <c r="B33" s="644"/>
      <c r="C33" s="677">
        <v>45812</v>
      </c>
      <c r="D33" s="678">
        <v>10</v>
      </c>
      <c r="E33" s="661" t="s">
        <v>3688</v>
      </c>
      <c r="F33" s="661"/>
      <c r="G33" s="652"/>
      <c r="H33" s="652"/>
      <c r="I33" s="652"/>
      <c r="J33" s="652"/>
      <c r="K33" s="652"/>
      <c r="L33" s="652"/>
      <c r="M33" s="661"/>
      <c r="N33" s="672"/>
      <c r="O33" s="672"/>
      <c r="P33" s="672"/>
      <c r="Q33" s="672"/>
      <c r="R33" s="672"/>
      <c r="S33" s="672"/>
      <c r="T33" s="672"/>
      <c r="U33" s="672"/>
      <c r="V33" s="672"/>
      <c r="W33" s="672"/>
      <c r="X33" s="652"/>
      <c r="Y33" s="652"/>
      <c r="Z33" s="652"/>
      <c r="AA33" s="652"/>
      <c r="AB33" s="645"/>
      <c r="AC33" s="645"/>
      <c r="AD33" s="646"/>
      <c r="AE33" s="646"/>
      <c r="AF33" s="646"/>
      <c r="AG33" s="646"/>
      <c r="AH33" s="646"/>
      <c r="AI33" s="646"/>
      <c r="AJ33" s="646"/>
      <c r="AK33" s="646"/>
      <c r="AL33" s="647"/>
    </row>
    <row r="34" spans="1:38" s="149" customFormat="1" ht="30" customHeight="1">
      <c r="A34" s="644"/>
      <c r="B34" s="644"/>
      <c r="C34" s="677">
        <v>45812</v>
      </c>
      <c r="D34" s="678">
        <v>11</v>
      </c>
      <c r="E34" s="661" t="s">
        <v>3689</v>
      </c>
      <c r="F34" s="661"/>
      <c r="G34" s="652"/>
      <c r="H34" s="652"/>
      <c r="I34" s="652"/>
      <c r="J34" s="652"/>
      <c r="K34" s="652"/>
      <c r="L34" s="652"/>
      <c r="M34" s="661"/>
      <c r="N34" s="672"/>
      <c r="O34" s="672"/>
      <c r="P34" s="672"/>
      <c r="Q34" s="672"/>
      <c r="R34" s="672"/>
      <c r="S34" s="672"/>
      <c r="T34" s="672"/>
      <c r="U34" s="672"/>
      <c r="V34" s="672"/>
      <c r="W34" s="672"/>
      <c r="X34" s="652"/>
      <c r="Y34" s="652"/>
      <c r="Z34" s="652"/>
      <c r="AA34" s="652"/>
      <c r="AB34" s="645"/>
      <c r="AC34" s="645"/>
      <c r="AD34" s="646"/>
      <c r="AE34" s="646"/>
      <c r="AF34" s="646"/>
      <c r="AG34" s="646"/>
      <c r="AH34" s="646"/>
      <c r="AI34" s="646"/>
      <c r="AJ34" s="646"/>
      <c r="AK34" s="646"/>
      <c r="AL34" s="647"/>
    </row>
    <row r="35" spans="1:38" s="149" customFormat="1" ht="30" customHeight="1">
      <c r="A35" s="644"/>
      <c r="B35" s="644"/>
      <c r="C35" s="677">
        <v>45812</v>
      </c>
      <c r="D35" s="678">
        <v>12</v>
      </c>
      <c r="E35" s="661" t="s">
        <v>3690</v>
      </c>
      <c r="F35" s="661"/>
      <c r="G35" s="652"/>
      <c r="H35" s="652"/>
      <c r="I35" s="652"/>
      <c r="J35" s="652"/>
      <c r="K35" s="652"/>
      <c r="L35" s="652"/>
      <c r="M35" s="661"/>
      <c r="N35" s="672"/>
      <c r="O35" s="672"/>
      <c r="P35" s="672"/>
      <c r="Q35" s="672"/>
      <c r="R35" s="672"/>
      <c r="S35" s="672"/>
      <c r="T35" s="672"/>
      <c r="U35" s="672"/>
      <c r="V35" s="672"/>
      <c r="W35" s="672"/>
      <c r="X35" s="652"/>
      <c r="Y35" s="652"/>
      <c r="Z35" s="652"/>
      <c r="AA35" s="652"/>
      <c r="AB35" s="645"/>
      <c r="AC35" s="645"/>
      <c r="AD35" s="646"/>
      <c r="AE35" s="646"/>
      <c r="AF35" s="646"/>
      <c r="AG35" s="646"/>
      <c r="AH35" s="646"/>
      <c r="AI35" s="646"/>
      <c r="AJ35" s="646"/>
      <c r="AK35" s="646"/>
      <c r="AL35" s="647"/>
    </row>
    <row r="36" spans="1:38" s="149" customFormat="1" ht="30" customHeight="1">
      <c r="A36" s="644"/>
      <c r="B36" s="644"/>
      <c r="C36" s="679"/>
      <c r="D36" s="678"/>
      <c r="E36" s="661"/>
      <c r="F36" s="661"/>
      <c r="G36" s="652"/>
      <c r="H36" s="652"/>
      <c r="I36" s="652"/>
      <c r="J36" s="652"/>
      <c r="K36" s="652"/>
      <c r="L36" s="652"/>
      <c r="M36" s="672"/>
      <c r="N36" s="672"/>
      <c r="O36" s="672"/>
      <c r="P36" s="672"/>
      <c r="Q36" s="672"/>
      <c r="R36" s="672"/>
      <c r="S36" s="672"/>
      <c r="T36" s="672"/>
      <c r="U36" s="672"/>
      <c r="V36" s="672"/>
      <c r="W36" s="672"/>
      <c r="X36" s="652"/>
      <c r="Y36" s="652"/>
      <c r="Z36" s="652"/>
      <c r="AA36" s="652"/>
      <c r="AB36" s="645"/>
      <c r="AC36" s="645"/>
      <c r="AD36" s="646"/>
      <c r="AE36" s="646"/>
      <c r="AF36" s="646"/>
      <c r="AG36" s="646"/>
      <c r="AH36" s="646"/>
      <c r="AI36" s="646"/>
      <c r="AJ36" s="646"/>
      <c r="AK36" s="646"/>
      <c r="AL36" s="647">
        <v>1</v>
      </c>
    </row>
    <row r="37" spans="1:38" s="149" customFormat="1" ht="30" customHeight="1">
      <c r="A37" s="644"/>
      <c r="B37" s="644"/>
      <c r="C37" s="679"/>
      <c r="D37" s="661"/>
      <c r="E37" s="661"/>
      <c r="F37" s="661"/>
      <c r="G37" s="652"/>
      <c r="H37" s="652"/>
      <c r="I37" s="652"/>
      <c r="J37" s="652"/>
      <c r="K37" s="652"/>
      <c r="L37" s="652"/>
      <c r="M37" s="672"/>
      <c r="N37" s="672"/>
      <c r="O37" s="672"/>
      <c r="P37" s="672"/>
      <c r="Q37" s="672"/>
      <c r="R37" s="672"/>
      <c r="S37" s="672"/>
      <c r="T37" s="672"/>
      <c r="U37" s="672"/>
      <c r="V37" s="672"/>
      <c r="W37" s="672"/>
      <c r="X37" s="652"/>
      <c r="Y37" s="652"/>
      <c r="Z37" s="652"/>
      <c r="AA37" s="652"/>
      <c r="AB37" s="645"/>
      <c r="AC37" s="645"/>
      <c r="AD37" s="646"/>
      <c r="AE37" s="646"/>
      <c r="AF37" s="646"/>
      <c r="AG37" s="646"/>
      <c r="AH37" s="646"/>
      <c r="AI37" s="646"/>
      <c r="AJ37" s="646"/>
      <c r="AK37" s="646"/>
      <c r="AL37" s="647"/>
    </row>
    <row r="38" spans="1:38" s="149" customFormat="1" ht="30" customHeight="1">
      <c r="A38" s="644"/>
      <c r="B38" s="644"/>
      <c r="C38" s="679"/>
      <c r="D38" s="661"/>
      <c r="E38" s="661"/>
      <c r="F38" s="661"/>
      <c r="G38" s="652"/>
      <c r="H38" s="652"/>
      <c r="I38" s="652"/>
      <c r="J38" s="652"/>
      <c r="K38" s="652"/>
      <c r="L38" s="680" t="s">
        <v>3227</v>
      </c>
      <c r="M38" s="681" t="s">
        <v>3228</v>
      </c>
      <c r="N38" s="682"/>
      <c r="O38" s="682"/>
      <c r="P38" s="682"/>
      <c r="Q38" s="682"/>
      <c r="R38" s="682"/>
      <c r="S38" s="682"/>
      <c r="T38" s="672"/>
      <c r="U38" s="672"/>
      <c r="V38" s="672"/>
      <c r="W38" s="672"/>
      <c r="X38" s="652"/>
      <c r="Y38" s="652"/>
      <c r="Z38" s="652"/>
      <c r="AA38" s="652"/>
      <c r="AB38" s="645"/>
      <c r="AC38" s="645"/>
      <c r="AD38" s="646"/>
      <c r="AE38" s="646"/>
      <c r="AF38" s="646"/>
      <c r="AG38" s="646"/>
      <c r="AH38" s="646"/>
      <c r="AI38" s="646"/>
      <c r="AJ38" s="646"/>
      <c r="AK38" s="646"/>
      <c r="AL38" s="647"/>
    </row>
    <row r="39" spans="1:38" s="149" customFormat="1" ht="30" customHeight="1">
      <c r="A39" s="644"/>
      <c r="B39" s="644"/>
      <c r="C39" s="679"/>
      <c r="D39" s="661"/>
      <c r="E39" s="661"/>
      <c r="F39" s="661"/>
      <c r="G39" s="652"/>
      <c r="H39" s="652"/>
      <c r="I39" s="652"/>
      <c r="J39" s="652"/>
      <c r="K39" s="652"/>
      <c r="L39" s="680" t="s">
        <v>3229</v>
      </c>
      <c r="M39" s="681" t="s">
        <v>3230</v>
      </c>
      <c r="N39" s="682"/>
      <c r="O39" s="682"/>
      <c r="P39" s="682"/>
      <c r="Q39" s="682"/>
      <c r="R39" s="682"/>
      <c r="S39" s="682"/>
      <c r="T39" s="672" t="s">
        <v>15</v>
      </c>
      <c r="U39" s="672"/>
      <c r="V39" s="672"/>
      <c r="W39" s="672"/>
      <c r="X39" s="652"/>
      <c r="Y39" s="652"/>
      <c r="Z39" s="652"/>
      <c r="AA39" s="652"/>
      <c r="AB39" s="645"/>
      <c r="AC39" s="645"/>
      <c r="AD39" s="646"/>
      <c r="AE39" s="646"/>
      <c r="AF39" s="646"/>
      <c r="AG39" s="646"/>
      <c r="AH39" s="646"/>
      <c r="AI39" s="646"/>
      <c r="AJ39" s="646"/>
      <c r="AK39" s="646"/>
      <c r="AL39" s="647"/>
    </row>
    <row r="40" spans="1:38" s="149" customFormat="1" ht="30" customHeight="1">
      <c r="A40" s="644"/>
      <c r="B40" s="644"/>
      <c r="C40" s="679"/>
      <c r="D40" s="661"/>
      <c r="E40" s="661"/>
      <c r="F40" s="661"/>
      <c r="G40" s="652"/>
      <c r="H40" s="652"/>
      <c r="I40" s="652"/>
      <c r="J40" s="652"/>
      <c r="K40" s="652"/>
      <c r="L40" s="680" t="s">
        <v>3231</v>
      </c>
      <c r="M40" s="681" t="s">
        <v>3232</v>
      </c>
      <c r="N40" s="682"/>
      <c r="O40" s="682"/>
      <c r="P40" s="682"/>
      <c r="Q40" s="682"/>
      <c r="R40" s="682"/>
      <c r="S40" s="682"/>
      <c r="T40" s="672" t="s">
        <v>15</v>
      </c>
      <c r="U40" s="672"/>
      <c r="V40" s="672"/>
      <c r="W40" s="672"/>
      <c r="X40" s="652"/>
      <c r="Y40" s="652"/>
      <c r="Z40" s="652"/>
      <c r="AA40" s="652"/>
      <c r="AB40" s="645"/>
      <c r="AC40" s="645"/>
      <c r="AD40" s="646"/>
      <c r="AE40" s="646"/>
      <c r="AF40" s="646"/>
      <c r="AG40" s="646"/>
      <c r="AH40" s="646"/>
      <c r="AI40" s="646"/>
      <c r="AJ40" s="646"/>
      <c r="AK40" s="646"/>
      <c r="AL40" s="647"/>
    </row>
    <row r="41" spans="1:38" s="149" customFormat="1" ht="30" customHeight="1">
      <c r="A41" s="644"/>
      <c r="B41" s="644"/>
      <c r="C41" s="679"/>
      <c r="D41" s="661"/>
      <c r="E41" s="661"/>
      <c r="F41" s="661"/>
      <c r="G41" s="652"/>
      <c r="H41" s="652"/>
      <c r="I41" s="652"/>
      <c r="J41" s="652"/>
      <c r="K41" s="652"/>
      <c r="L41" s="680" t="s">
        <v>3233</v>
      </c>
      <c r="M41" s="681" t="s">
        <v>3234</v>
      </c>
      <c r="N41" s="682"/>
      <c r="O41" s="682"/>
      <c r="P41" s="682"/>
      <c r="Q41" s="682"/>
      <c r="R41" s="682"/>
      <c r="S41" s="682"/>
      <c r="T41" s="672"/>
      <c r="U41" s="672"/>
      <c r="V41" s="672"/>
      <c r="W41" s="672"/>
      <c r="X41" s="652"/>
      <c r="Y41" s="652"/>
      <c r="Z41" s="652"/>
      <c r="AA41" s="652"/>
      <c r="AB41" s="645"/>
      <c r="AC41" s="645"/>
      <c r="AD41" s="646"/>
      <c r="AE41" s="646"/>
      <c r="AF41" s="646"/>
      <c r="AG41" s="646"/>
      <c r="AH41" s="646"/>
      <c r="AI41" s="646"/>
      <c r="AJ41" s="646"/>
      <c r="AK41" s="646"/>
      <c r="AL41" s="647"/>
    </row>
    <row r="42" spans="1:38" s="149" customFormat="1" ht="30" customHeight="1">
      <c r="A42" s="644"/>
      <c r="B42" s="644"/>
      <c r="C42" s="679"/>
      <c r="D42" s="661"/>
      <c r="E42" s="661"/>
      <c r="F42" s="661"/>
      <c r="G42" s="652"/>
      <c r="H42" s="652"/>
      <c r="I42" s="652"/>
      <c r="J42" s="652"/>
      <c r="K42" s="652"/>
      <c r="L42" s="672"/>
      <c r="M42" s="672"/>
      <c r="N42" s="672"/>
      <c r="O42" s="672"/>
      <c r="P42" s="672"/>
      <c r="Q42" s="672"/>
      <c r="R42" s="672"/>
      <c r="S42" s="672"/>
      <c r="T42" s="672"/>
      <c r="U42" s="672"/>
      <c r="V42" s="672"/>
      <c r="W42" s="672"/>
      <c r="X42" s="652"/>
      <c r="Y42" s="652"/>
      <c r="Z42" s="652"/>
      <c r="AA42" s="652"/>
      <c r="AB42" s="645"/>
      <c r="AC42" s="645"/>
      <c r="AD42" s="646"/>
      <c r="AE42" s="646"/>
      <c r="AF42" s="646"/>
      <c r="AG42" s="646"/>
      <c r="AH42" s="646"/>
      <c r="AI42" s="646"/>
      <c r="AJ42" s="646"/>
      <c r="AK42" s="646"/>
      <c r="AL42" s="647"/>
    </row>
    <row r="43" spans="1:38" s="149" customFormat="1" ht="30" customHeight="1">
      <c r="A43" s="644"/>
      <c r="B43" s="644"/>
      <c r="C43" s="679"/>
      <c r="D43" s="661" t="s">
        <v>3235</v>
      </c>
      <c r="E43" s="661"/>
      <c r="F43" s="661"/>
      <c r="G43" s="652"/>
      <c r="H43" s="652"/>
      <c r="I43" s="652"/>
      <c r="J43" s="652"/>
      <c r="K43" s="652"/>
      <c r="L43" s="652"/>
      <c r="M43" s="672"/>
      <c r="N43" s="672"/>
      <c r="O43" s="672"/>
      <c r="P43" s="672"/>
      <c r="Q43" s="672"/>
      <c r="R43" s="672"/>
      <c r="S43" s="672"/>
      <c r="T43" s="672"/>
      <c r="U43" s="672"/>
      <c r="V43" s="672"/>
      <c r="W43" s="672"/>
      <c r="X43" s="652"/>
      <c r="Y43" s="652"/>
      <c r="Z43" s="652"/>
      <c r="AA43" s="652"/>
      <c r="AB43" s="645"/>
      <c r="AC43" s="645"/>
      <c r="AD43" s="646"/>
      <c r="AE43" s="646"/>
      <c r="AF43" s="646"/>
      <c r="AG43" s="646"/>
      <c r="AH43" s="646"/>
      <c r="AI43" s="646"/>
      <c r="AJ43" s="646"/>
      <c r="AK43" s="646"/>
      <c r="AL43" s="647"/>
    </row>
    <row r="44" spans="1:38" s="149" customFormat="1" ht="30" customHeight="1">
      <c r="A44" s="644"/>
      <c r="B44" s="644"/>
      <c r="C44" s="679"/>
      <c r="D44" s="661"/>
      <c r="E44" s="661"/>
      <c r="F44" s="661"/>
      <c r="G44" s="652"/>
      <c r="H44" s="652"/>
      <c r="I44" s="652"/>
      <c r="J44" s="652"/>
      <c r="K44" s="652"/>
      <c r="L44" s="652"/>
      <c r="M44" s="683" t="s">
        <v>2025</v>
      </c>
      <c r="N44" s="682"/>
      <c r="O44" s="682"/>
      <c r="P44" s="682"/>
      <c r="Q44" s="682"/>
      <c r="R44" s="682"/>
      <c r="S44" s="682"/>
      <c r="T44" s="672" t="s">
        <v>15</v>
      </c>
      <c r="U44" s="672"/>
      <c r="V44" s="672"/>
      <c r="W44" s="672"/>
      <c r="X44" s="652"/>
      <c r="Y44" s="652"/>
      <c r="Z44" s="652"/>
      <c r="AA44" s="652"/>
      <c r="AB44" s="645"/>
      <c r="AC44" s="645"/>
      <c r="AD44" s="646"/>
      <c r="AE44" s="646"/>
      <c r="AF44" s="646"/>
      <c r="AG44" s="646"/>
      <c r="AH44" s="646"/>
      <c r="AI44" s="646"/>
      <c r="AJ44" s="646"/>
      <c r="AK44" s="646"/>
      <c r="AL44" s="647"/>
    </row>
    <row r="45" spans="1:38" s="149" customFormat="1" ht="30" customHeight="1">
      <c r="A45" s="644"/>
      <c r="B45" s="644"/>
      <c r="C45" s="679"/>
      <c r="D45" s="661"/>
      <c r="E45" s="661"/>
      <c r="F45" s="661"/>
      <c r="G45" s="652"/>
      <c r="H45" s="652"/>
      <c r="I45" s="652"/>
      <c r="J45" s="652"/>
      <c r="K45" s="652"/>
      <c r="L45" s="652"/>
      <c r="M45" s="681" t="s">
        <v>3236</v>
      </c>
      <c r="N45" s="682"/>
      <c r="O45" s="682"/>
      <c r="P45" s="682"/>
      <c r="Q45" s="682"/>
      <c r="R45" s="682"/>
      <c r="S45" s="682"/>
      <c r="T45" s="672" t="s">
        <v>15</v>
      </c>
      <c r="U45" s="672"/>
      <c r="V45" s="672"/>
      <c r="W45" s="672"/>
      <c r="X45" s="652"/>
      <c r="Y45" s="652"/>
      <c r="Z45" s="652"/>
      <c r="AA45" s="652"/>
      <c r="AB45" s="645"/>
      <c r="AC45" s="645"/>
      <c r="AD45" s="646"/>
      <c r="AE45" s="646"/>
      <c r="AF45" s="646"/>
      <c r="AG45" s="646"/>
      <c r="AH45" s="646"/>
      <c r="AI45" s="646"/>
      <c r="AJ45" s="646"/>
      <c r="AK45" s="646"/>
      <c r="AL45" s="647"/>
    </row>
    <row r="46" spans="1:38" s="149" customFormat="1" ht="30" customHeight="1">
      <c r="A46" s="644"/>
      <c r="B46" s="644"/>
      <c r="C46" s="679"/>
      <c r="D46" s="661"/>
      <c r="E46" s="661"/>
      <c r="F46" s="661"/>
      <c r="G46" s="652"/>
      <c r="H46" s="652"/>
      <c r="I46" s="652"/>
      <c r="J46" s="652"/>
      <c r="K46" s="652"/>
      <c r="L46" s="680" t="s">
        <v>3237</v>
      </c>
      <c r="M46" s="681" t="s">
        <v>3238</v>
      </c>
      <c r="N46" s="682"/>
      <c r="O46" s="682"/>
      <c r="P46" s="682"/>
      <c r="Q46" s="682"/>
      <c r="R46" s="682"/>
      <c r="S46" s="682"/>
      <c r="T46" s="672" t="s">
        <v>15</v>
      </c>
      <c r="U46" s="672"/>
      <c r="V46" s="672"/>
      <c r="W46" s="672"/>
      <c r="X46" s="652"/>
      <c r="Y46" s="652"/>
      <c r="Z46" s="652"/>
      <c r="AA46" s="652"/>
      <c r="AB46" s="645"/>
      <c r="AC46" s="645"/>
      <c r="AD46" s="646"/>
      <c r="AE46" s="646"/>
      <c r="AF46" s="646"/>
      <c r="AG46" s="646"/>
      <c r="AH46" s="646"/>
      <c r="AI46" s="646"/>
      <c r="AJ46" s="646"/>
      <c r="AK46" s="646"/>
      <c r="AL46" s="647"/>
    </row>
    <row r="47" spans="1:38" s="149" customFormat="1" ht="30" customHeight="1">
      <c r="A47" s="644"/>
      <c r="B47" s="644"/>
      <c r="C47" s="679"/>
      <c r="D47" s="661"/>
      <c r="E47" s="661"/>
      <c r="F47" s="661"/>
      <c r="G47" s="652"/>
      <c r="H47" s="652"/>
      <c r="I47" s="652"/>
      <c r="J47" s="652"/>
      <c r="K47" s="652"/>
      <c r="L47" s="680" t="s">
        <v>3239</v>
      </c>
      <c r="M47" s="681" t="s">
        <v>3240</v>
      </c>
      <c r="N47" s="682"/>
      <c r="O47" s="682"/>
      <c r="P47" s="682"/>
      <c r="Q47" s="682"/>
      <c r="R47" s="682"/>
      <c r="S47" s="682"/>
      <c r="T47" s="672" t="s">
        <v>15</v>
      </c>
      <c r="U47" s="672"/>
      <c r="V47" s="672"/>
      <c r="W47" s="672"/>
      <c r="X47" s="652"/>
      <c r="Y47" s="652"/>
      <c r="Z47" s="652"/>
      <c r="AA47" s="652"/>
      <c r="AB47" s="645"/>
      <c r="AC47" s="645"/>
      <c r="AD47" s="646"/>
      <c r="AE47" s="646"/>
      <c r="AF47" s="646"/>
      <c r="AG47" s="646"/>
      <c r="AH47" s="646"/>
      <c r="AI47" s="646"/>
      <c r="AJ47" s="646"/>
      <c r="AK47" s="646"/>
      <c r="AL47" s="647"/>
    </row>
    <row r="48" spans="1:38" s="149" customFormat="1" ht="30" customHeight="1">
      <c r="A48" s="644"/>
      <c r="B48" s="644"/>
      <c r="C48" s="679"/>
      <c r="D48" s="661"/>
      <c r="E48" s="661"/>
      <c r="F48" s="661"/>
      <c r="G48" s="652"/>
      <c r="H48" s="652"/>
      <c r="I48" s="652"/>
      <c r="J48" s="652"/>
      <c r="K48" s="652"/>
      <c r="L48" s="652"/>
      <c r="M48" s="672"/>
      <c r="N48" s="672"/>
      <c r="O48" s="672"/>
      <c r="P48" s="672"/>
      <c r="Q48" s="672"/>
      <c r="R48" s="672"/>
      <c r="S48" s="672"/>
      <c r="T48" s="672"/>
      <c r="U48" s="672"/>
      <c r="V48" s="672"/>
      <c r="W48" s="672"/>
      <c r="X48" s="652"/>
      <c r="Y48" s="652"/>
      <c r="Z48" s="652"/>
      <c r="AA48" s="652"/>
      <c r="AB48" s="645"/>
      <c r="AC48" s="645"/>
      <c r="AD48" s="646"/>
      <c r="AE48" s="646"/>
      <c r="AF48" s="646"/>
      <c r="AG48" s="646"/>
      <c r="AH48" s="646"/>
      <c r="AI48" s="646"/>
      <c r="AJ48" s="646"/>
      <c r="AK48" s="646"/>
      <c r="AL48" s="647"/>
    </row>
    <row r="49" spans="1:38" s="149" customFormat="1" ht="30" customHeight="1">
      <c r="A49" s="644"/>
      <c r="B49" s="644"/>
      <c r="C49" s="679"/>
      <c r="D49" s="661"/>
      <c r="E49" s="661"/>
      <c r="F49" s="661"/>
      <c r="G49" s="652"/>
      <c r="H49" s="652"/>
      <c r="I49" s="652"/>
      <c r="J49" s="652"/>
      <c r="K49" s="652"/>
      <c r="L49" s="680" t="s">
        <v>3241</v>
      </c>
      <c r="M49" s="684" t="s">
        <v>3242</v>
      </c>
      <c r="N49" s="682"/>
      <c r="O49" s="682"/>
      <c r="P49" s="682"/>
      <c r="Q49" s="682"/>
      <c r="R49" s="682"/>
      <c r="S49" s="682"/>
      <c r="T49" s="672" t="s">
        <v>15</v>
      </c>
      <c r="U49" s="672"/>
      <c r="V49" s="672"/>
      <c r="W49" s="672"/>
      <c r="X49" s="652"/>
      <c r="Y49" s="652"/>
      <c r="Z49" s="652"/>
      <c r="AA49" s="652"/>
      <c r="AB49" s="645"/>
      <c r="AC49" s="645"/>
      <c r="AD49" s="646"/>
      <c r="AE49" s="646"/>
      <c r="AF49" s="646"/>
      <c r="AG49" s="646"/>
      <c r="AH49" s="646"/>
      <c r="AI49" s="646"/>
      <c r="AJ49" s="646"/>
      <c r="AK49" s="646"/>
      <c r="AL49" s="647"/>
    </row>
    <row r="50" spans="1:38" s="149" customFormat="1" ht="30" customHeight="1">
      <c r="A50" s="644"/>
      <c r="B50" s="644"/>
      <c r="C50" s="679"/>
      <c r="D50" s="661"/>
      <c r="E50" s="661"/>
      <c r="F50" s="661"/>
      <c r="G50" s="652"/>
      <c r="H50" s="652"/>
      <c r="I50" s="652"/>
      <c r="J50" s="652"/>
      <c r="K50" s="652"/>
      <c r="L50" s="680" t="s">
        <v>3243</v>
      </c>
      <c r="M50" s="684" t="s">
        <v>3244</v>
      </c>
      <c r="N50" s="682"/>
      <c r="O50" s="682"/>
      <c r="P50" s="682"/>
      <c r="Q50" s="682"/>
      <c r="R50" s="682"/>
      <c r="S50" s="682"/>
      <c r="T50" s="672"/>
      <c r="U50" s="672"/>
      <c r="V50" s="672"/>
      <c r="W50" s="672"/>
      <c r="X50" s="652"/>
      <c r="Y50" s="652"/>
      <c r="Z50" s="652"/>
      <c r="AA50" s="652"/>
      <c r="AB50" s="645"/>
      <c r="AC50" s="645"/>
      <c r="AD50" s="646"/>
      <c r="AE50" s="646"/>
      <c r="AF50" s="646"/>
      <c r="AG50" s="646"/>
      <c r="AH50" s="646"/>
      <c r="AI50" s="646"/>
      <c r="AJ50" s="646"/>
      <c r="AK50" s="646"/>
      <c r="AL50" s="647"/>
    </row>
    <row r="51" spans="1:38" s="149" customFormat="1" ht="30" customHeight="1">
      <c r="A51" s="644"/>
      <c r="B51" s="644"/>
      <c r="C51" s="679"/>
      <c r="D51" s="661"/>
      <c r="E51" s="661"/>
      <c r="F51" s="661"/>
      <c r="G51" s="652"/>
      <c r="H51" s="652"/>
      <c r="I51" s="652"/>
      <c r="J51" s="652"/>
      <c r="K51" s="652"/>
      <c r="L51" s="680" t="s">
        <v>3245</v>
      </c>
      <c r="M51" s="684" t="s">
        <v>3246</v>
      </c>
      <c r="N51" s="682"/>
      <c r="O51" s="682"/>
      <c r="P51" s="682"/>
      <c r="Q51" s="682"/>
      <c r="R51" s="682"/>
      <c r="S51" s="682"/>
      <c r="T51" s="672" t="s">
        <v>15</v>
      </c>
      <c r="U51" s="672"/>
      <c r="V51" s="672"/>
      <c r="W51" s="672"/>
      <c r="X51" s="652"/>
      <c r="Y51" s="652"/>
      <c r="Z51" s="652"/>
      <c r="AA51" s="652"/>
      <c r="AB51" s="645"/>
      <c r="AC51" s="645"/>
      <c r="AD51" s="646"/>
      <c r="AE51" s="646"/>
      <c r="AF51" s="646"/>
      <c r="AG51" s="646"/>
      <c r="AH51" s="646"/>
      <c r="AI51" s="646"/>
      <c r="AJ51" s="646"/>
      <c r="AK51" s="646"/>
      <c r="AL51" s="647"/>
    </row>
    <row r="52" spans="1:38" s="149" customFormat="1" ht="30" customHeight="1">
      <c r="A52" s="644"/>
      <c r="B52" s="644"/>
      <c r="C52" s="679"/>
      <c r="D52" s="661"/>
      <c r="E52" s="661"/>
      <c r="F52" s="661"/>
      <c r="G52" s="652"/>
      <c r="H52" s="652"/>
      <c r="I52" s="652"/>
      <c r="J52" s="652"/>
      <c r="K52" s="652"/>
      <c r="L52" s="680" t="s">
        <v>3247</v>
      </c>
      <c r="M52" s="684" t="s">
        <v>3248</v>
      </c>
      <c r="N52" s="682"/>
      <c r="O52" s="682"/>
      <c r="P52" s="682"/>
      <c r="Q52" s="682"/>
      <c r="R52" s="682"/>
      <c r="S52" s="682"/>
      <c r="T52" s="672" t="s">
        <v>15</v>
      </c>
      <c r="U52" s="672"/>
      <c r="V52" s="672"/>
      <c r="W52" s="672"/>
      <c r="X52" s="652"/>
      <c r="Y52" s="652"/>
      <c r="Z52" s="652"/>
      <c r="AA52" s="652"/>
      <c r="AB52" s="645"/>
      <c r="AC52" s="645"/>
      <c r="AD52" s="646"/>
      <c r="AE52" s="646"/>
      <c r="AF52" s="646"/>
      <c r="AG52" s="646"/>
      <c r="AH52" s="646"/>
      <c r="AI52" s="646"/>
      <c r="AJ52" s="646"/>
      <c r="AK52" s="646"/>
      <c r="AL52" s="647"/>
    </row>
    <row r="53" spans="1:38" s="149" customFormat="1" ht="30" customHeight="1">
      <c r="A53" s="644"/>
      <c r="B53" s="644"/>
      <c r="C53" s="679"/>
      <c r="D53" s="661"/>
      <c r="E53" s="661"/>
      <c r="F53" s="661"/>
      <c r="G53" s="652"/>
      <c r="H53" s="652"/>
      <c r="I53" s="652"/>
      <c r="J53" s="652"/>
      <c r="K53" s="652"/>
      <c r="L53" s="680" t="s">
        <v>3249</v>
      </c>
      <c r="M53" s="684" t="s">
        <v>3250</v>
      </c>
      <c r="N53" s="682"/>
      <c r="O53" s="682"/>
      <c r="P53" s="682"/>
      <c r="Q53" s="682"/>
      <c r="R53" s="682"/>
      <c r="S53" s="682"/>
      <c r="T53" s="672" t="s">
        <v>15</v>
      </c>
      <c r="U53" s="672"/>
      <c r="V53" s="672"/>
      <c r="W53" s="672"/>
      <c r="X53" s="652"/>
      <c r="Y53" s="652"/>
      <c r="Z53" s="652"/>
      <c r="AA53" s="652"/>
      <c r="AB53" s="645"/>
      <c r="AC53" s="645"/>
      <c r="AD53" s="646"/>
      <c r="AE53" s="646"/>
      <c r="AF53" s="646"/>
      <c r="AG53" s="646"/>
      <c r="AH53" s="646"/>
      <c r="AI53" s="646"/>
      <c r="AJ53" s="646"/>
      <c r="AK53" s="646"/>
      <c r="AL53" s="647"/>
    </row>
    <row r="54" spans="1:38" s="149" customFormat="1" ht="30" customHeight="1">
      <c r="A54" s="644"/>
      <c r="B54" s="644"/>
      <c r="C54" s="679"/>
      <c r="D54" s="661"/>
      <c r="E54" s="661"/>
      <c r="F54" s="661"/>
      <c r="G54" s="652"/>
      <c r="H54" s="652"/>
      <c r="I54" s="652"/>
      <c r="J54" s="652"/>
      <c r="K54" s="652"/>
      <c r="L54" s="680" t="s">
        <v>3251</v>
      </c>
      <c r="M54" s="684" t="s">
        <v>3252</v>
      </c>
      <c r="N54" s="682"/>
      <c r="O54" s="682"/>
      <c r="P54" s="682"/>
      <c r="Q54" s="682"/>
      <c r="R54" s="682"/>
      <c r="S54" s="682"/>
      <c r="T54" s="672" t="s">
        <v>15</v>
      </c>
      <c r="U54" s="672"/>
      <c r="V54" s="672"/>
      <c r="W54" s="672"/>
      <c r="X54" s="652"/>
      <c r="Y54" s="652"/>
      <c r="Z54" s="652"/>
      <c r="AA54" s="652"/>
      <c r="AB54" s="645"/>
      <c r="AC54" s="645"/>
      <c r="AD54" s="646"/>
      <c r="AE54" s="646"/>
      <c r="AF54" s="646"/>
      <c r="AG54" s="646"/>
      <c r="AH54" s="646"/>
      <c r="AI54" s="646"/>
      <c r="AJ54" s="646"/>
      <c r="AK54" s="646"/>
      <c r="AL54" s="647"/>
    </row>
    <row r="55" spans="1:38" s="149" customFormat="1" ht="30" customHeight="1">
      <c r="A55" s="644"/>
      <c r="B55" s="644"/>
      <c r="C55" s="679"/>
      <c r="D55" s="661"/>
      <c r="E55" s="661"/>
      <c r="F55" s="661"/>
      <c r="G55" s="652"/>
      <c r="H55" s="652"/>
      <c r="I55" s="652"/>
      <c r="J55" s="652"/>
      <c r="K55" s="652"/>
      <c r="L55" s="680" t="s">
        <v>3253</v>
      </c>
      <c r="M55" s="684" t="s">
        <v>3254</v>
      </c>
      <c r="N55" s="682"/>
      <c r="O55" s="682"/>
      <c r="P55" s="682"/>
      <c r="Q55" s="682"/>
      <c r="R55" s="682"/>
      <c r="S55" s="682"/>
      <c r="T55" s="672"/>
      <c r="U55" s="672"/>
      <c r="V55" s="672"/>
      <c r="W55" s="672"/>
      <c r="X55" s="652"/>
      <c r="Y55" s="652"/>
      <c r="Z55" s="652"/>
      <c r="AA55" s="652"/>
      <c r="AB55" s="645"/>
      <c r="AC55" s="645"/>
      <c r="AD55" s="646"/>
      <c r="AE55" s="646"/>
      <c r="AF55" s="646"/>
      <c r="AG55" s="646"/>
      <c r="AH55" s="646"/>
      <c r="AI55" s="646"/>
      <c r="AJ55" s="646"/>
      <c r="AK55" s="646"/>
      <c r="AL55" s="647"/>
    </row>
    <row r="56" spans="1:38" s="149" customFormat="1" ht="30" customHeight="1">
      <c r="A56" s="644"/>
      <c r="B56" s="644"/>
      <c r="C56" s="679"/>
      <c r="D56" s="661"/>
      <c r="E56" s="661"/>
      <c r="F56" s="661"/>
      <c r="G56" s="652"/>
      <c r="H56" s="652"/>
      <c r="I56" s="652"/>
      <c r="J56" s="652"/>
      <c r="K56" s="652"/>
      <c r="L56" s="680" t="s">
        <v>3255</v>
      </c>
      <c r="M56" s="684" t="s">
        <v>3256</v>
      </c>
      <c r="N56" s="682"/>
      <c r="O56" s="682"/>
      <c r="P56" s="682"/>
      <c r="Q56" s="682"/>
      <c r="R56" s="682"/>
      <c r="S56" s="682"/>
      <c r="T56" s="672"/>
      <c r="U56" s="672"/>
      <c r="V56" s="672"/>
      <c r="W56" s="672"/>
      <c r="X56" s="652"/>
      <c r="Y56" s="652"/>
      <c r="Z56" s="652"/>
      <c r="AA56" s="652"/>
      <c r="AB56" s="645"/>
      <c r="AC56" s="645"/>
      <c r="AD56" s="646"/>
      <c r="AE56" s="646"/>
      <c r="AF56" s="646"/>
      <c r="AG56" s="646"/>
      <c r="AH56" s="646"/>
      <c r="AI56" s="646"/>
      <c r="AJ56" s="646"/>
      <c r="AK56" s="646"/>
      <c r="AL56" s="647"/>
    </row>
    <row r="57" spans="1:38" s="149" customFormat="1" ht="30" customHeight="1">
      <c r="A57" s="644"/>
      <c r="B57" s="644"/>
      <c r="C57" s="679"/>
      <c r="D57" s="661"/>
      <c r="E57" s="661"/>
      <c r="F57" s="661"/>
      <c r="G57" s="652"/>
      <c r="H57" s="652"/>
      <c r="I57" s="652"/>
      <c r="J57" s="652"/>
      <c r="K57" s="652"/>
      <c r="L57" s="680" t="s">
        <v>3257</v>
      </c>
      <c r="M57" s="684" t="s">
        <v>3258</v>
      </c>
      <c r="N57" s="682"/>
      <c r="O57" s="682"/>
      <c r="P57" s="682"/>
      <c r="Q57" s="682"/>
      <c r="R57" s="682"/>
      <c r="S57" s="682"/>
      <c r="T57" s="672" t="s">
        <v>15</v>
      </c>
      <c r="U57" s="672"/>
      <c r="V57" s="672"/>
      <c r="W57" s="672"/>
      <c r="X57" s="652"/>
      <c r="Y57" s="652"/>
      <c r="Z57" s="652"/>
      <c r="AA57" s="652"/>
      <c r="AB57" s="645"/>
      <c r="AC57" s="645"/>
      <c r="AD57" s="646"/>
      <c r="AE57" s="646"/>
      <c r="AF57" s="646"/>
      <c r="AG57" s="646"/>
      <c r="AH57" s="646"/>
      <c r="AI57" s="646"/>
      <c r="AJ57" s="646"/>
      <c r="AK57" s="646"/>
      <c r="AL57" s="647"/>
    </row>
    <row r="58" spans="1:38" s="149" customFormat="1" ht="30" customHeight="1">
      <c r="A58" s="644"/>
      <c r="B58" s="644"/>
      <c r="C58" s="679"/>
      <c r="D58" s="661"/>
      <c r="E58" s="661"/>
      <c r="F58" s="661"/>
      <c r="G58" s="652"/>
      <c r="H58" s="652"/>
      <c r="I58" s="652"/>
      <c r="J58" s="652"/>
      <c r="K58" s="652"/>
      <c r="L58" s="680" t="s">
        <v>3259</v>
      </c>
      <c r="M58" s="684" t="s">
        <v>3260</v>
      </c>
      <c r="N58" s="682"/>
      <c r="O58" s="682"/>
      <c r="P58" s="682"/>
      <c r="Q58" s="682"/>
      <c r="R58" s="682"/>
      <c r="S58" s="682"/>
      <c r="T58" s="672"/>
      <c r="U58" s="672"/>
      <c r="V58" s="672"/>
      <c r="W58" s="672"/>
      <c r="X58" s="652"/>
      <c r="Y58" s="652"/>
      <c r="Z58" s="652"/>
      <c r="AA58" s="652"/>
      <c r="AB58" s="645"/>
      <c r="AC58" s="645"/>
      <c r="AD58" s="646"/>
      <c r="AE58" s="646"/>
      <c r="AF58" s="646"/>
      <c r="AG58" s="646"/>
      <c r="AH58" s="646"/>
      <c r="AI58" s="646"/>
      <c r="AJ58" s="646"/>
      <c r="AK58" s="646"/>
      <c r="AL58" s="647"/>
    </row>
    <row r="59" spans="1:38" s="149" customFormat="1" ht="30" customHeight="1">
      <c r="A59" s="644"/>
      <c r="B59" s="644"/>
      <c r="C59" s="679"/>
      <c r="D59" s="661"/>
      <c r="E59" s="661"/>
      <c r="F59" s="661"/>
      <c r="G59" s="652"/>
      <c r="H59" s="652"/>
      <c r="I59" s="652"/>
      <c r="J59" s="652"/>
      <c r="K59" s="652"/>
      <c r="L59" s="680" t="s">
        <v>3261</v>
      </c>
      <c r="M59" s="684" t="s">
        <v>3262</v>
      </c>
      <c r="N59" s="682"/>
      <c r="O59" s="682"/>
      <c r="P59" s="682"/>
      <c r="Q59" s="682"/>
      <c r="R59" s="682"/>
      <c r="S59" s="682"/>
      <c r="T59" s="672"/>
      <c r="U59" s="672"/>
      <c r="V59" s="672"/>
      <c r="W59" s="672"/>
      <c r="X59" s="652"/>
      <c r="Y59" s="652"/>
      <c r="Z59" s="652"/>
      <c r="AA59" s="652"/>
      <c r="AB59" s="645"/>
      <c r="AC59" s="645"/>
      <c r="AD59" s="646"/>
      <c r="AE59" s="646"/>
      <c r="AF59" s="646"/>
      <c r="AG59" s="646"/>
      <c r="AH59" s="646"/>
      <c r="AI59" s="646"/>
      <c r="AJ59" s="646"/>
      <c r="AK59" s="646"/>
      <c r="AL59" s="647"/>
    </row>
    <row r="60" spans="1:38" s="149" customFormat="1" ht="30" customHeight="1">
      <c r="A60" s="644"/>
      <c r="B60" s="644"/>
      <c r="C60" s="679"/>
      <c r="D60" s="661"/>
      <c r="E60" s="661"/>
      <c r="F60" s="661"/>
      <c r="G60" s="652"/>
      <c r="H60" s="652"/>
      <c r="I60" s="652"/>
      <c r="J60" s="652"/>
      <c r="K60" s="652"/>
      <c r="L60" s="680"/>
      <c r="M60" s="672"/>
      <c r="N60" s="672"/>
      <c r="O60" s="672"/>
      <c r="P60" s="672"/>
      <c r="Q60" s="672"/>
      <c r="R60" s="672"/>
      <c r="S60" s="672"/>
      <c r="T60" s="672"/>
      <c r="U60" s="672"/>
      <c r="V60" s="672"/>
      <c r="W60" s="672"/>
      <c r="X60" s="652"/>
      <c r="Y60" s="652"/>
      <c r="Z60" s="652"/>
      <c r="AA60" s="652"/>
      <c r="AB60" s="645"/>
      <c r="AC60" s="645"/>
      <c r="AD60" s="646"/>
      <c r="AE60" s="646"/>
      <c r="AF60" s="646"/>
      <c r="AG60" s="646"/>
      <c r="AH60" s="646"/>
      <c r="AI60" s="646"/>
      <c r="AJ60" s="646"/>
      <c r="AK60" s="646"/>
      <c r="AL60" s="647"/>
    </row>
    <row r="61" spans="1:38" s="149" customFormat="1" ht="30" customHeight="1">
      <c r="A61" s="644"/>
      <c r="B61" s="644"/>
      <c r="C61" s="679"/>
      <c r="D61" s="661"/>
      <c r="E61" s="661"/>
      <c r="F61" s="661"/>
      <c r="G61" s="652"/>
      <c r="H61" s="652"/>
      <c r="I61" s="652"/>
      <c r="J61" s="652"/>
      <c r="K61" s="652"/>
      <c r="L61" s="652"/>
      <c r="M61" s="672"/>
      <c r="N61" s="672"/>
      <c r="O61" s="672"/>
      <c r="P61" s="672"/>
      <c r="Q61" s="672"/>
      <c r="R61" s="672"/>
      <c r="S61" s="672"/>
      <c r="T61" s="672"/>
      <c r="U61" s="672"/>
      <c r="V61" s="672"/>
      <c r="W61" s="672"/>
      <c r="X61" s="652"/>
      <c r="Y61" s="652"/>
      <c r="Z61" s="652"/>
      <c r="AA61" s="652"/>
      <c r="AB61" s="645"/>
      <c r="AC61" s="645"/>
      <c r="AD61" s="646"/>
      <c r="AE61" s="646"/>
      <c r="AF61" s="646"/>
      <c r="AG61" s="646"/>
      <c r="AH61" s="646"/>
      <c r="AI61" s="646"/>
      <c r="AJ61" s="646"/>
      <c r="AK61" s="646"/>
      <c r="AL61" s="647"/>
    </row>
    <row r="62" spans="1:38" s="149" customFormat="1" ht="30" customHeight="1">
      <c r="A62" s="644"/>
      <c r="B62" s="644"/>
      <c r="C62" s="679"/>
      <c r="D62" s="661"/>
      <c r="E62" s="661"/>
      <c r="F62" s="661"/>
      <c r="G62" s="652"/>
      <c r="H62" s="652"/>
      <c r="I62" s="652"/>
      <c r="J62" s="652"/>
      <c r="K62" s="652"/>
      <c r="L62" s="685" t="s">
        <v>3263</v>
      </c>
      <c r="M62" s="684" t="s">
        <v>3264</v>
      </c>
      <c r="N62" s="686"/>
      <c r="O62" s="686"/>
      <c r="P62" s="686"/>
      <c r="Q62" s="686"/>
      <c r="R62" s="686"/>
      <c r="S62" s="686"/>
      <c r="T62" s="672" t="s">
        <v>15</v>
      </c>
      <c r="U62" s="672"/>
      <c r="V62" s="672"/>
      <c r="W62" s="672"/>
      <c r="X62" s="652"/>
      <c r="Y62" s="652"/>
      <c r="Z62" s="652"/>
      <c r="AA62" s="652"/>
      <c r="AB62" s="645"/>
      <c r="AC62" s="645"/>
      <c r="AD62" s="646"/>
      <c r="AE62" s="646"/>
      <c r="AF62" s="646"/>
      <c r="AG62" s="646"/>
      <c r="AH62" s="646"/>
      <c r="AI62" s="646"/>
      <c r="AJ62" s="646"/>
      <c r="AK62" s="646"/>
      <c r="AL62" s="647"/>
    </row>
    <row r="63" spans="1:38" s="149" customFormat="1" ht="30" customHeight="1">
      <c r="A63" s="644"/>
      <c r="B63" s="644"/>
      <c r="C63" s="679"/>
      <c r="D63" s="661"/>
      <c r="E63" s="661"/>
      <c r="F63" s="661"/>
      <c r="G63" s="652"/>
      <c r="H63" s="652"/>
      <c r="I63" s="652"/>
      <c r="J63" s="652"/>
      <c r="K63" s="652"/>
      <c r="L63" s="685" t="s">
        <v>3265</v>
      </c>
      <c r="M63" s="684" t="s">
        <v>3266</v>
      </c>
      <c r="N63" s="686"/>
      <c r="O63" s="686"/>
      <c r="P63" s="686"/>
      <c r="Q63" s="686"/>
      <c r="R63" s="686"/>
      <c r="S63" s="686"/>
      <c r="T63" s="672" t="s">
        <v>15</v>
      </c>
      <c r="U63" s="672"/>
      <c r="V63" s="672"/>
      <c r="W63" s="672"/>
      <c r="X63" s="652"/>
      <c r="Y63" s="652"/>
      <c r="Z63" s="652"/>
      <c r="AA63" s="652"/>
      <c r="AB63" s="645"/>
      <c r="AC63" s="645"/>
      <c r="AD63" s="646"/>
      <c r="AE63" s="646"/>
      <c r="AF63" s="646"/>
      <c r="AG63" s="646"/>
      <c r="AH63" s="646"/>
      <c r="AI63" s="646"/>
      <c r="AJ63" s="646"/>
      <c r="AK63" s="646"/>
      <c r="AL63" s="647"/>
    </row>
    <row r="64" spans="1:38" s="149" customFormat="1" ht="30" customHeight="1">
      <c r="A64" s="644"/>
      <c r="B64" s="644"/>
      <c r="C64" s="679"/>
      <c r="D64" s="661"/>
      <c r="E64" s="661"/>
      <c r="F64" s="661"/>
      <c r="G64" s="652"/>
      <c r="H64" s="652"/>
      <c r="I64" s="652"/>
      <c r="J64" s="652"/>
      <c r="K64" s="652"/>
      <c r="L64" s="685" t="s">
        <v>3267</v>
      </c>
      <c r="M64" s="684" t="s">
        <v>3268</v>
      </c>
      <c r="N64" s="686"/>
      <c r="O64" s="686"/>
      <c r="P64" s="686"/>
      <c r="Q64" s="686"/>
      <c r="R64" s="686"/>
      <c r="S64" s="686"/>
      <c r="T64" s="672" t="s">
        <v>15</v>
      </c>
      <c r="U64" s="672"/>
      <c r="V64" s="672"/>
      <c r="W64" s="672"/>
      <c r="X64" s="652"/>
      <c r="Y64" s="652"/>
      <c r="Z64" s="652"/>
      <c r="AA64" s="652"/>
      <c r="AB64" s="645"/>
      <c r="AC64" s="645"/>
      <c r="AD64" s="646"/>
      <c r="AE64" s="646"/>
      <c r="AF64" s="646"/>
      <c r="AG64" s="646"/>
      <c r="AH64" s="646"/>
      <c r="AI64" s="646"/>
      <c r="AJ64" s="646"/>
      <c r="AK64" s="646"/>
      <c r="AL64" s="647"/>
    </row>
    <row r="65" spans="1:38" s="149" customFormat="1" ht="30" customHeight="1">
      <c r="A65" s="644"/>
      <c r="B65" s="644"/>
      <c r="C65" s="679"/>
      <c r="D65" s="661"/>
      <c r="E65" s="661"/>
      <c r="F65" s="661"/>
      <c r="G65" s="652"/>
      <c r="H65" s="652"/>
      <c r="I65" s="652"/>
      <c r="J65" s="652"/>
      <c r="K65" s="652"/>
      <c r="L65" s="652"/>
      <c r="M65" s="661"/>
      <c r="N65" s="672"/>
      <c r="O65" s="672"/>
      <c r="P65" s="672"/>
      <c r="Q65" s="672"/>
      <c r="R65" s="672"/>
      <c r="S65" s="672"/>
      <c r="T65" s="672"/>
      <c r="U65" s="672"/>
      <c r="V65" s="672"/>
      <c r="W65" s="672"/>
      <c r="X65" s="652"/>
      <c r="Y65" s="652"/>
      <c r="Z65" s="652"/>
      <c r="AA65" s="652"/>
      <c r="AB65" s="645"/>
      <c r="AC65" s="645"/>
      <c r="AD65" s="646"/>
      <c r="AE65" s="646"/>
      <c r="AF65" s="646"/>
      <c r="AG65" s="646"/>
      <c r="AH65" s="646"/>
      <c r="AI65" s="646"/>
      <c r="AJ65" s="646"/>
      <c r="AK65" s="646"/>
      <c r="AL65" s="647"/>
    </row>
    <row r="66" spans="1:38" s="149" customFormat="1" ht="30" customHeight="1">
      <c r="A66" s="644"/>
      <c r="B66" s="644"/>
      <c r="C66" s="679"/>
      <c r="D66" s="661"/>
      <c r="E66" s="661"/>
      <c r="F66" s="661"/>
      <c r="G66" s="652"/>
      <c r="H66" s="652"/>
      <c r="I66" s="652"/>
      <c r="J66" s="652"/>
      <c r="K66" s="652"/>
      <c r="L66" s="652"/>
      <c r="M66" s="661"/>
      <c r="N66" s="672"/>
      <c r="O66" s="672"/>
      <c r="P66" s="672"/>
      <c r="Q66" s="672"/>
      <c r="R66" s="672"/>
      <c r="S66" s="672"/>
      <c r="T66" s="672"/>
      <c r="U66" s="672"/>
      <c r="V66" s="672"/>
      <c r="W66" s="672"/>
      <c r="X66" s="652"/>
      <c r="Y66" s="652"/>
      <c r="Z66" s="652"/>
      <c r="AA66" s="652"/>
      <c r="AB66" s="645"/>
      <c r="AC66" s="645"/>
      <c r="AD66" s="646"/>
      <c r="AE66" s="646"/>
      <c r="AF66" s="646"/>
      <c r="AG66" s="646"/>
      <c r="AH66" s="646"/>
      <c r="AI66" s="646"/>
      <c r="AJ66" s="646"/>
      <c r="AK66" s="646"/>
      <c r="AL66" s="647"/>
    </row>
    <row r="67" spans="1:38" s="149" customFormat="1" ht="30" customHeight="1">
      <c r="A67" s="644"/>
      <c r="B67" s="644"/>
      <c r="C67" s="679"/>
      <c r="D67" s="661" t="s">
        <v>3269</v>
      </c>
      <c r="E67" s="661"/>
      <c r="F67" s="661"/>
      <c r="G67" s="652"/>
      <c r="H67" s="652"/>
      <c r="I67" s="652"/>
      <c r="J67" s="652"/>
      <c r="K67" s="652"/>
      <c r="L67" s="652"/>
      <c r="M67" s="661"/>
      <c r="N67" s="672"/>
      <c r="O67" s="672"/>
      <c r="P67" s="672"/>
      <c r="Q67" s="672"/>
      <c r="R67" s="672"/>
      <c r="S67" s="672"/>
      <c r="T67" s="672"/>
      <c r="U67" s="672"/>
      <c r="V67" s="672"/>
      <c r="W67" s="672"/>
      <c r="X67" s="652"/>
      <c r="Y67" s="652"/>
      <c r="Z67" s="652"/>
      <c r="AA67" s="652"/>
      <c r="AB67" s="645"/>
      <c r="AC67" s="645"/>
      <c r="AD67" s="646"/>
      <c r="AE67" s="646"/>
      <c r="AF67" s="646"/>
      <c r="AG67" s="646"/>
      <c r="AH67" s="646"/>
      <c r="AI67" s="646"/>
      <c r="AJ67" s="646"/>
      <c r="AK67" s="646"/>
      <c r="AL67" s="647"/>
    </row>
    <row r="68" spans="1:38" s="149" customFormat="1" ht="30" customHeight="1">
      <c r="A68" s="644"/>
      <c r="B68" s="644"/>
      <c r="C68" s="679"/>
      <c r="D68" s="661" t="s">
        <v>3270</v>
      </c>
      <c r="E68" s="661"/>
      <c r="F68" s="661"/>
      <c r="G68" s="652"/>
      <c r="H68" s="652"/>
      <c r="I68" s="652"/>
      <c r="J68" s="652"/>
      <c r="K68" s="652"/>
      <c r="L68" s="652"/>
      <c r="M68" s="661"/>
      <c r="N68" s="672"/>
      <c r="O68" s="672"/>
      <c r="P68" s="672"/>
      <c r="Q68" s="672"/>
      <c r="R68" s="672"/>
      <c r="S68" s="672"/>
      <c r="T68" s="672"/>
      <c r="U68" s="672"/>
      <c r="V68" s="672"/>
      <c r="W68" s="672"/>
      <c r="X68" s="652"/>
      <c r="Y68" s="652"/>
      <c r="Z68" s="652"/>
      <c r="AA68" s="652"/>
      <c r="AB68" s="645"/>
      <c r="AC68" s="645"/>
      <c r="AD68" s="646"/>
      <c r="AE68" s="646"/>
      <c r="AF68" s="646"/>
      <c r="AG68" s="646"/>
      <c r="AH68" s="646"/>
      <c r="AI68" s="646"/>
      <c r="AJ68" s="646"/>
      <c r="AK68" s="646"/>
      <c r="AL68" s="647"/>
    </row>
    <row r="69" spans="1:38" s="149" customFormat="1" ht="30" customHeight="1">
      <c r="A69" s="644"/>
      <c r="B69" s="644"/>
      <c r="C69" s="679"/>
      <c r="D69" s="661"/>
      <c r="E69" s="661"/>
      <c r="F69" s="661"/>
      <c r="G69" s="652"/>
      <c r="H69" s="652"/>
      <c r="I69" s="652"/>
      <c r="J69" s="652"/>
      <c r="K69" s="652"/>
      <c r="L69" s="652"/>
      <c r="M69" s="661"/>
      <c r="N69" s="672"/>
      <c r="O69" s="672"/>
      <c r="P69" s="672"/>
      <c r="Q69" s="672"/>
      <c r="R69" s="672"/>
      <c r="S69" s="672"/>
      <c r="T69" s="672"/>
      <c r="U69" s="672"/>
      <c r="V69" s="672"/>
      <c r="W69" s="672"/>
      <c r="X69" s="652"/>
      <c r="Y69" s="652"/>
      <c r="Z69" s="652"/>
      <c r="AA69" s="652"/>
      <c r="AB69" s="645"/>
      <c r="AC69" s="645"/>
      <c r="AD69" s="646"/>
      <c r="AE69" s="646"/>
      <c r="AF69" s="646"/>
      <c r="AG69" s="646"/>
      <c r="AH69" s="646"/>
      <c r="AI69" s="646"/>
      <c r="AJ69" s="646"/>
      <c r="AK69" s="646"/>
      <c r="AL69" s="647"/>
    </row>
    <row r="70" spans="1:38" s="149" customFormat="1" ht="30" customHeight="1">
      <c r="A70" s="644"/>
      <c r="B70" s="644"/>
      <c r="C70" s="672"/>
      <c r="D70" s="687" t="s">
        <v>3271</v>
      </c>
      <c r="E70" s="645"/>
      <c r="F70" s="645"/>
      <c r="G70" s="645"/>
      <c r="H70" s="645"/>
      <c r="I70" s="672"/>
      <c r="J70" s="672"/>
      <c r="K70" s="672"/>
      <c r="L70" s="672"/>
      <c r="M70" s="672"/>
      <c r="N70" s="672"/>
      <c r="O70" s="468"/>
      <c r="P70" s="468"/>
      <c r="Q70" s="468"/>
      <c r="R70" s="468"/>
      <c r="S70" s="468"/>
      <c r="T70" s="645"/>
      <c r="U70" s="645"/>
      <c r="V70" s="645"/>
      <c r="W70" s="645"/>
      <c r="X70" s="645"/>
      <c r="Y70" s="656"/>
      <c r="Z70" s="645"/>
      <c r="AA70" s="645"/>
      <c r="AB70" s="645"/>
      <c r="AC70" s="645"/>
      <c r="AD70" s="646"/>
      <c r="AE70" s="646"/>
      <c r="AF70" s="646"/>
      <c r="AG70" s="646"/>
      <c r="AH70" s="646"/>
      <c r="AI70" s="646"/>
      <c r="AJ70" s="646"/>
      <c r="AK70" s="646"/>
      <c r="AL70" s="647">
        <v>1</v>
      </c>
    </row>
    <row r="71" spans="1:38" s="149" customFormat="1" ht="30" customHeight="1">
      <c r="A71" s="644"/>
      <c r="B71" s="644"/>
      <c r="C71" s="672"/>
      <c r="D71" s="687" t="s">
        <v>3272</v>
      </c>
      <c r="E71" s="645"/>
      <c r="F71" s="645"/>
      <c r="G71" s="645"/>
      <c r="H71" s="645"/>
      <c r="I71" s="672"/>
      <c r="J71" s="672"/>
      <c r="K71" s="672"/>
      <c r="L71" s="672"/>
      <c r="M71" s="672"/>
      <c r="N71" s="672"/>
      <c r="O71" s="672"/>
      <c r="P71" s="672"/>
      <c r="Q71" s="672"/>
      <c r="R71" s="672"/>
      <c r="S71" s="468"/>
      <c r="T71" s="688" t="s">
        <v>3273</v>
      </c>
      <c r="U71" s="645"/>
      <c r="V71" s="645"/>
      <c r="W71" s="645"/>
      <c r="X71" s="645"/>
      <c r="Y71" s="656"/>
      <c r="Z71" s="645"/>
      <c r="AA71" s="645"/>
      <c r="AB71" s="645"/>
      <c r="AC71" s="645"/>
      <c r="AD71" s="646"/>
      <c r="AE71" s="646"/>
      <c r="AF71" s="646"/>
      <c r="AG71" s="646"/>
      <c r="AH71" s="646"/>
      <c r="AI71" s="646"/>
      <c r="AJ71" s="646"/>
      <c r="AK71" s="646"/>
      <c r="AL71" s="647">
        <v>1</v>
      </c>
    </row>
    <row r="72" spans="1:38" s="149" customFormat="1" ht="30" customHeight="1">
      <c r="A72" s="644"/>
      <c r="B72" s="644"/>
      <c r="C72" s="672"/>
      <c r="D72" s="687" t="s">
        <v>3274</v>
      </c>
      <c r="E72" s="645"/>
      <c r="F72" s="645"/>
      <c r="G72" s="645"/>
      <c r="H72" s="645"/>
      <c r="I72" s="672"/>
      <c r="J72" s="672"/>
      <c r="K72" s="672"/>
      <c r="L72" s="672"/>
      <c r="M72" s="672"/>
      <c r="N72" s="672"/>
      <c r="O72" s="672"/>
      <c r="P72" s="672"/>
      <c r="Q72" s="672"/>
      <c r="R72" s="672"/>
      <c r="S72" s="468"/>
      <c r="T72" s="688" t="s">
        <v>3275</v>
      </c>
      <c r="U72" s="645"/>
      <c r="V72" s="645"/>
      <c r="W72" s="645"/>
      <c r="X72" s="645"/>
      <c r="Y72" s="656"/>
      <c r="Z72" s="645"/>
      <c r="AA72" s="645"/>
      <c r="AB72" s="645"/>
      <c r="AC72" s="645"/>
      <c r="AD72" s="646"/>
      <c r="AE72" s="646"/>
      <c r="AF72" s="646"/>
      <c r="AG72" s="646"/>
      <c r="AH72" s="646"/>
      <c r="AI72" s="646"/>
      <c r="AJ72" s="646"/>
      <c r="AK72" s="646"/>
      <c r="AL72" s="647">
        <v>1</v>
      </c>
    </row>
    <row r="73" spans="1:38" s="149" customFormat="1" ht="30" customHeight="1">
      <c r="A73" s="644"/>
      <c r="B73" s="644"/>
      <c r="C73" s="672"/>
      <c r="D73" s="687"/>
      <c r="E73" s="645"/>
      <c r="F73" s="645"/>
      <c r="G73" s="645"/>
      <c r="H73" s="645"/>
      <c r="I73" s="672"/>
      <c r="J73" s="672"/>
      <c r="K73" s="672"/>
      <c r="L73" s="672"/>
      <c r="M73" s="672"/>
      <c r="N73" s="672"/>
      <c r="O73" s="672"/>
      <c r="P73" s="672"/>
      <c r="Q73" s="672"/>
      <c r="R73" s="672"/>
      <c r="S73" s="468"/>
      <c r="T73" s="688" t="s">
        <v>3276</v>
      </c>
      <c r="U73" s="645"/>
      <c r="V73" s="645"/>
      <c r="W73" s="645"/>
      <c r="X73" s="645"/>
      <c r="Y73" s="656"/>
      <c r="Z73" s="645"/>
      <c r="AA73" s="645"/>
      <c r="AB73" s="645"/>
      <c r="AC73" s="645"/>
      <c r="AD73" s="646"/>
      <c r="AE73" s="646"/>
      <c r="AF73" s="646"/>
      <c r="AG73" s="646"/>
      <c r="AH73" s="646"/>
      <c r="AI73" s="646"/>
      <c r="AJ73" s="646"/>
      <c r="AK73" s="646"/>
      <c r="AL73" s="647"/>
    </row>
    <row r="74" spans="1:38" s="149" customFormat="1" ht="30" customHeight="1">
      <c r="A74" s="644"/>
      <c r="B74" s="644"/>
      <c r="C74" s="672"/>
      <c r="D74" s="687" t="s">
        <v>3277</v>
      </c>
      <c r="E74" s="645"/>
      <c r="F74" s="645"/>
      <c r="G74" s="645"/>
      <c r="H74" s="645"/>
      <c r="I74" s="672"/>
      <c r="J74" s="672"/>
      <c r="K74" s="672"/>
      <c r="L74" s="672"/>
      <c r="M74" s="672"/>
      <c r="N74" s="672"/>
      <c r="O74" s="672"/>
      <c r="P74" s="672"/>
      <c r="Q74" s="672"/>
      <c r="R74" s="672"/>
      <c r="S74" s="468"/>
      <c r="T74" s="688" t="s">
        <v>3278</v>
      </c>
      <c r="U74" s="645"/>
      <c r="V74" s="645"/>
      <c r="W74" s="645"/>
      <c r="X74" s="645"/>
      <c r="Y74" s="656"/>
      <c r="Z74" s="645"/>
      <c r="AA74" s="645"/>
      <c r="AB74" s="645"/>
      <c r="AC74" s="645"/>
      <c r="AD74" s="646"/>
      <c r="AE74" s="646"/>
      <c r="AF74" s="646"/>
      <c r="AG74" s="646"/>
      <c r="AH74" s="646"/>
      <c r="AI74" s="646"/>
      <c r="AJ74" s="646"/>
      <c r="AK74" s="646"/>
      <c r="AL74" s="647"/>
    </row>
    <row r="75" spans="1:38" s="149" customFormat="1" ht="30" customHeight="1">
      <c r="A75" s="644"/>
      <c r="B75" s="644"/>
      <c r="C75" s="672"/>
      <c r="D75" s="687" t="s">
        <v>3279</v>
      </c>
      <c r="E75" s="645"/>
      <c r="F75" s="645"/>
      <c r="G75" s="645"/>
      <c r="H75" s="645"/>
      <c r="I75" s="672"/>
      <c r="J75" s="672"/>
      <c r="K75" s="672"/>
      <c r="L75" s="672"/>
      <c r="M75" s="672"/>
      <c r="N75" s="672"/>
      <c r="O75" s="672"/>
      <c r="P75" s="672"/>
      <c r="Q75" s="672"/>
      <c r="R75" s="672"/>
      <c r="S75" s="468"/>
      <c r="T75" s="688" t="s">
        <v>3280</v>
      </c>
      <c r="U75" s="645"/>
      <c r="V75" s="645"/>
      <c r="W75" s="645"/>
      <c r="X75" s="645"/>
      <c r="Y75" s="656"/>
      <c r="Z75" s="645"/>
      <c r="AA75" s="645"/>
      <c r="AB75" s="645"/>
      <c r="AC75" s="645"/>
      <c r="AD75" s="646"/>
      <c r="AE75" s="646"/>
      <c r="AF75" s="646"/>
      <c r="AG75" s="646"/>
      <c r="AH75" s="646"/>
      <c r="AI75" s="646"/>
      <c r="AJ75" s="646"/>
      <c r="AK75" s="646"/>
      <c r="AL75" s="647">
        <v>1</v>
      </c>
    </row>
    <row r="76" spans="1:38" s="149" customFormat="1" ht="30" customHeight="1">
      <c r="A76" s="644"/>
      <c r="B76" s="644"/>
      <c r="C76" s="672"/>
      <c r="D76" s="687" t="s">
        <v>3281</v>
      </c>
      <c r="E76" s="645"/>
      <c r="F76" s="645"/>
      <c r="G76" s="645"/>
      <c r="H76" s="645"/>
      <c r="I76" s="672"/>
      <c r="J76" s="672"/>
      <c r="K76" s="672"/>
      <c r="L76" s="672"/>
      <c r="M76" s="672"/>
      <c r="N76" s="672"/>
      <c r="O76" s="672"/>
      <c r="P76" s="672"/>
      <c r="Q76" s="672"/>
      <c r="R76" s="672"/>
      <c r="S76" s="468"/>
      <c r="T76" s="688" t="s">
        <v>3282</v>
      </c>
      <c r="U76" s="645"/>
      <c r="V76" s="645"/>
      <c r="W76" s="645"/>
      <c r="X76" s="645"/>
      <c r="Y76" s="656"/>
      <c r="Z76" s="645"/>
      <c r="AA76" s="645"/>
      <c r="AB76" s="645"/>
      <c r="AC76" s="645"/>
      <c r="AD76" s="646"/>
      <c r="AE76" s="646"/>
      <c r="AF76" s="646"/>
      <c r="AG76" s="646"/>
      <c r="AH76" s="646"/>
      <c r="AI76" s="646"/>
      <c r="AJ76" s="646"/>
      <c r="AK76" s="646"/>
      <c r="AL76" s="647"/>
    </row>
    <row r="77" spans="1:38" s="149" customFormat="1" ht="30" customHeight="1">
      <c r="A77" s="644"/>
      <c r="B77" s="644"/>
      <c r="C77" s="672"/>
      <c r="D77" s="687" t="s">
        <v>3283</v>
      </c>
      <c r="E77" s="645"/>
      <c r="F77" s="645"/>
      <c r="G77" s="645"/>
      <c r="H77" s="645"/>
      <c r="I77" s="672"/>
      <c r="J77" s="672"/>
      <c r="K77" s="672"/>
      <c r="L77" s="672"/>
      <c r="M77" s="672"/>
      <c r="N77" s="672"/>
      <c r="O77" s="672"/>
      <c r="P77" s="672"/>
      <c r="Q77" s="672"/>
      <c r="R77" s="672"/>
      <c r="S77" s="468"/>
      <c r="T77" s="688" t="s">
        <v>3284</v>
      </c>
      <c r="U77" s="645"/>
      <c r="V77" s="645"/>
      <c r="W77" s="645"/>
      <c r="X77" s="645"/>
      <c r="Y77" s="656"/>
      <c r="Z77" s="645"/>
      <c r="AA77" s="645"/>
      <c r="AB77" s="645"/>
      <c r="AC77" s="645"/>
      <c r="AD77" s="646"/>
      <c r="AE77" s="646"/>
      <c r="AF77" s="646"/>
      <c r="AG77" s="646"/>
      <c r="AH77" s="646"/>
      <c r="AI77" s="646"/>
      <c r="AJ77" s="646"/>
      <c r="AK77" s="646"/>
      <c r="AL77" s="647">
        <v>1</v>
      </c>
    </row>
    <row r="78" spans="1:38" s="149" customFormat="1" ht="30" customHeight="1">
      <c r="A78" s="644"/>
      <c r="B78" s="644"/>
      <c r="C78" s="672"/>
      <c r="D78" s="687" t="s">
        <v>3285</v>
      </c>
      <c r="E78" s="672"/>
      <c r="F78" s="672"/>
      <c r="G78" s="645"/>
      <c r="H78" s="645"/>
      <c r="I78" s="672"/>
      <c r="J78" s="672"/>
      <c r="K78" s="672"/>
      <c r="L78" s="672"/>
      <c r="M78" s="672"/>
      <c r="N78" s="672"/>
      <c r="O78" s="672"/>
      <c r="P78" s="672"/>
      <c r="Q78" s="672"/>
      <c r="R78" s="672"/>
      <c r="S78" s="468"/>
      <c r="T78" s="688" t="s">
        <v>3286</v>
      </c>
      <c r="U78" s="645"/>
      <c r="V78" s="645"/>
      <c r="W78" s="645"/>
      <c r="X78" s="645"/>
      <c r="Y78" s="656"/>
      <c r="Z78" s="645"/>
      <c r="AA78" s="645"/>
      <c r="AB78" s="645"/>
      <c r="AC78" s="645"/>
      <c r="AD78" s="646"/>
      <c r="AE78" s="646"/>
      <c r="AF78" s="646"/>
      <c r="AG78" s="646"/>
      <c r="AH78" s="646"/>
      <c r="AI78" s="646"/>
      <c r="AJ78" s="646"/>
      <c r="AK78" s="646"/>
      <c r="AL78" s="647"/>
    </row>
    <row r="79" spans="1:38" s="149" customFormat="1" ht="30" customHeight="1">
      <c r="A79" s="644"/>
      <c r="B79" s="644"/>
      <c r="C79" s="661"/>
      <c r="D79" s="689" t="s">
        <v>3287</v>
      </c>
      <c r="E79" s="690"/>
      <c r="F79" s="690"/>
      <c r="G79" s="645" t="s">
        <v>15</v>
      </c>
      <c r="H79" s="645"/>
      <c r="I79" s="652"/>
      <c r="J79" s="652"/>
      <c r="K79" s="672"/>
      <c r="L79" s="672"/>
      <c r="M79" s="672"/>
      <c r="N79" s="672"/>
      <c r="O79" s="672"/>
      <c r="P79" s="672"/>
      <c r="Q79" s="672"/>
      <c r="R79" s="672"/>
      <c r="S79" s="468"/>
      <c r="T79" s="645"/>
      <c r="U79" s="645"/>
      <c r="V79" s="645"/>
      <c r="W79" s="645"/>
      <c r="X79" s="645"/>
      <c r="Y79" s="656"/>
      <c r="Z79" s="645"/>
      <c r="AA79" s="645"/>
      <c r="AB79" s="645"/>
      <c r="AC79" s="645"/>
      <c r="AD79" s="646"/>
      <c r="AE79" s="646"/>
      <c r="AF79" s="646"/>
      <c r="AG79" s="646"/>
      <c r="AH79" s="646"/>
      <c r="AI79" s="646"/>
      <c r="AJ79" s="646"/>
      <c r="AK79" s="646"/>
      <c r="AL79" s="647">
        <v>1</v>
      </c>
    </row>
    <row r="80" spans="1:38" s="149" customFormat="1" ht="30" customHeight="1">
      <c r="A80" s="644"/>
      <c r="B80" s="644"/>
      <c r="C80" s="661"/>
      <c r="D80" s="645"/>
      <c r="E80" s="645"/>
      <c r="F80" s="645"/>
      <c r="G80" s="645"/>
      <c r="H80" s="645"/>
      <c r="I80" s="652"/>
      <c r="J80" s="652"/>
      <c r="K80" s="672"/>
      <c r="L80" s="672"/>
      <c r="M80" s="672"/>
      <c r="N80" s="672"/>
      <c r="O80" s="672"/>
      <c r="P80" s="672"/>
      <c r="Q80" s="672"/>
      <c r="R80" s="672"/>
      <c r="S80" s="468"/>
      <c r="T80" s="645"/>
      <c r="U80" s="645"/>
      <c r="V80" s="645"/>
      <c r="W80" s="645"/>
      <c r="X80" s="645"/>
      <c r="Y80" s="656"/>
      <c r="Z80" s="645"/>
      <c r="AA80" s="645"/>
      <c r="AB80" s="645"/>
      <c r="AC80" s="645"/>
      <c r="AD80" s="646"/>
      <c r="AE80" s="646"/>
      <c r="AF80" s="646"/>
      <c r="AG80" s="646"/>
      <c r="AH80" s="646"/>
      <c r="AI80" s="646"/>
      <c r="AJ80" s="646"/>
      <c r="AK80" s="646"/>
      <c r="AL80" s="647"/>
    </row>
    <row r="81" spans="1:38" s="149" customFormat="1" ht="30" customHeight="1">
      <c r="A81" s="644"/>
      <c r="B81" s="662" t="s">
        <v>3200</v>
      </c>
      <c r="C81" s="653"/>
      <c r="D81" s="644"/>
      <c r="E81" s="644"/>
      <c r="F81" s="644"/>
      <c r="G81" s="644"/>
      <c r="H81" s="644"/>
      <c r="I81" s="518"/>
      <c r="J81" s="644"/>
      <c r="K81" s="644"/>
      <c r="L81" s="644"/>
      <c r="M81" s="644"/>
      <c r="N81" s="644"/>
      <c r="O81" s="518"/>
      <c r="P81" s="518"/>
      <c r="Q81" s="518"/>
      <c r="R81" s="518"/>
      <c r="S81" s="518"/>
      <c r="T81" s="645"/>
      <c r="U81" s="645"/>
      <c r="V81" s="656"/>
      <c r="W81" s="663" t="s">
        <v>3201</v>
      </c>
      <c r="X81" s="656"/>
      <c r="Y81" s="645"/>
      <c r="Z81" s="657"/>
      <c r="AA81" s="645"/>
      <c r="AB81" s="645"/>
      <c r="AC81" s="645"/>
      <c r="AD81" s="645"/>
      <c r="AE81" s="645"/>
      <c r="AF81" s="645"/>
      <c r="AG81" s="645"/>
      <c r="AH81" s="645"/>
      <c r="AI81" s="645"/>
      <c r="AJ81" s="646"/>
      <c r="AK81" s="646"/>
      <c r="AL81" s="647">
        <v>1</v>
      </c>
    </row>
    <row r="82" spans="1:38" s="149" customFormat="1" ht="30" customHeight="1">
      <c r="A82" s="644"/>
      <c r="B82" s="662" t="s">
        <v>3202</v>
      </c>
      <c r="C82" s="653"/>
      <c r="D82" s="644"/>
      <c r="E82" s="644"/>
      <c r="F82" s="644"/>
      <c r="G82" s="644"/>
      <c r="H82" s="644"/>
      <c r="I82" s="518"/>
      <c r="J82" s="644"/>
      <c r="K82" s="644"/>
      <c r="L82" s="644"/>
      <c r="M82" s="644"/>
      <c r="N82" s="644"/>
      <c r="O82" s="518"/>
      <c r="P82" s="518"/>
      <c r="Q82" s="518"/>
      <c r="R82" s="518"/>
      <c r="S82" s="518"/>
      <c r="T82" s="645"/>
      <c r="U82" s="645"/>
      <c r="V82" s="656"/>
      <c r="W82" s="663" t="s">
        <v>3203</v>
      </c>
      <c r="X82" s="656"/>
      <c r="Y82" s="645"/>
      <c r="Z82" s="657"/>
      <c r="AA82" s="645"/>
      <c r="AB82" s="645"/>
      <c r="AC82" s="645"/>
      <c r="AD82" s="645"/>
      <c r="AE82" s="645"/>
      <c r="AF82" s="645"/>
      <c r="AG82" s="645"/>
      <c r="AH82" s="645"/>
      <c r="AI82" s="645"/>
      <c r="AJ82" s="646"/>
      <c r="AK82" s="646"/>
      <c r="AL82" s="647">
        <v>1</v>
      </c>
    </row>
    <row r="83" spans="1:38" s="149" customFormat="1" ht="30" customHeight="1">
      <c r="A83" s="644"/>
      <c r="B83" s="662" t="s">
        <v>3204</v>
      </c>
      <c r="C83" s="653"/>
      <c r="D83" s="644"/>
      <c r="E83" s="644"/>
      <c r="F83" s="644"/>
      <c r="G83" s="644"/>
      <c r="H83" s="644"/>
      <c r="I83" s="518"/>
      <c r="J83" s="644"/>
      <c r="K83" s="644"/>
      <c r="L83" s="644"/>
      <c r="M83" s="644"/>
      <c r="N83" s="644"/>
      <c r="O83" s="518"/>
      <c r="P83" s="518"/>
      <c r="Q83" s="518"/>
      <c r="R83" s="518"/>
      <c r="S83" s="518"/>
      <c r="T83" s="645"/>
      <c r="U83" s="645"/>
      <c r="V83" s="656"/>
      <c r="W83" s="663" t="s">
        <v>3205</v>
      </c>
      <c r="X83" s="656"/>
      <c r="Y83" s="645"/>
      <c r="Z83" s="657"/>
      <c r="AA83" s="645"/>
      <c r="AB83" s="645"/>
      <c r="AC83" s="645"/>
      <c r="AD83" s="645"/>
      <c r="AE83" s="645"/>
      <c r="AF83" s="645"/>
      <c r="AG83" s="645"/>
      <c r="AH83" s="645"/>
      <c r="AI83" s="645"/>
      <c r="AJ83" s="646"/>
      <c r="AK83" s="646"/>
      <c r="AL83" s="647">
        <v>1</v>
      </c>
    </row>
    <row r="84" spans="1:38" s="149" customFormat="1" ht="30" customHeight="1">
      <c r="A84" s="644"/>
      <c r="B84" s="664" t="s">
        <v>3206</v>
      </c>
      <c r="C84" s="665"/>
      <c r="D84" s="666"/>
      <c r="E84" s="666"/>
      <c r="F84" s="666"/>
      <c r="G84" s="667" t="s">
        <v>3207</v>
      </c>
      <c r="H84" s="668"/>
      <c r="I84" s="669"/>
      <c r="J84" s="668"/>
      <c r="K84" s="668"/>
      <c r="L84" s="668"/>
      <c r="M84" s="668"/>
      <c r="N84" s="668"/>
      <c r="O84" s="670"/>
      <c r="P84" s="670"/>
      <c r="Q84" s="670"/>
      <c r="R84" s="670"/>
      <c r="S84" s="670"/>
      <c r="T84" s="645"/>
      <c r="U84" s="645"/>
      <c r="V84" s="656"/>
      <c r="W84" s="663" t="s">
        <v>3208</v>
      </c>
      <c r="X84" s="656"/>
      <c r="Y84" s="645"/>
      <c r="Z84" s="657"/>
      <c r="AA84" s="645"/>
      <c r="AB84" s="645"/>
      <c r="AC84" s="645"/>
      <c r="AD84" s="645"/>
      <c r="AE84" s="645"/>
      <c r="AF84" s="645"/>
      <c r="AG84" s="645"/>
      <c r="AH84" s="645"/>
      <c r="AI84" s="645"/>
      <c r="AJ84" s="646"/>
      <c r="AK84" s="646"/>
      <c r="AL84" s="647">
        <v>1</v>
      </c>
    </row>
    <row r="85" spans="1:38" s="149" customFormat="1" ht="30" customHeight="1">
      <c r="A85" s="644"/>
      <c r="B85" s="652"/>
      <c r="C85" s="653"/>
      <c r="D85" s="644"/>
      <c r="E85" s="644"/>
      <c r="F85" s="644"/>
      <c r="G85" s="644"/>
      <c r="H85" s="644"/>
      <c r="I85" s="518"/>
      <c r="J85" s="644"/>
      <c r="K85" s="644"/>
      <c r="L85" s="644"/>
      <c r="M85" s="644"/>
      <c r="N85" s="644"/>
      <c r="O85" s="518"/>
      <c r="P85" s="518"/>
      <c r="Q85" s="518"/>
      <c r="R85" s="518"/>
      <c r="S85" s="518"/>
      <c r="T85" s="645"/>
      <c r="U85" s="645"/>
      <c r="V85" s="656"/>
      <c r="W85" s="656"/>
      <c r="X85" s="656"/>
      <c r="Y85" s="645"/>
      <c r="Z85" s="657"/>
      <c r="AA85" s="646"/>
      <c r="AB85" s="646"/>
      <c r="AC85" s="646"/>
      <c r="AD85" s="645"/>
      <c r="AE85" s="645"/>
      <c r="AF85" s="645"/>
      <c r="AG85" s="645"/>
      <c r="AH85" s="645"/>
      <c r="AI85" s="645"/>
      <c r="AJ85" s="646"/>
      <c r="AK85" s="646"/>
      <c r="AL85" s="647">
        <v>1</v>
      </c>
    </row>
    <row r="86" spans="1:38" s="149" customFormat="1" ht="30" customHeight="1">
      <c r="A86" s="644"/>
      <c r="B86" s="662" t="s">
        <v>3209</v>
      </c>
      <c r="C86" s="653"/>
      <c r="D86" s="644"/>
      <c r="E86" s="644"/>
      <c r="F86" s="644"/>
      <c r="G86" s="644"/>
      <c r="H86" s="644"/>
      <c r="I86" s="518"/>
      <c r="J86" s="644"/>
      <c r="K86" s="644"/>
      <c r="L86" s="644"/>
      <c r="M86" s="644"/>
      <c r="N86" s="644"/>
      <c r="O86" s="518"/>
      <c r="P86" s="518"/>
      <c r="Q86" s="518"/>
      <c r="R86" s="518"/>
      <c r="S86" s="518"/>
      <c r="T86" s="645"/>
      <c r="U86" s="645"/>
      <c r="V86" s="656"/>
      <c r="W86" s="663" t="s">
        <v>3210</v>
      </c>
      <c r="X86" s="656"/>
      <c r="Y86" s="645"/>
      <c r="Z86" s="657"/>
      <c r="AA86" s="646"/>
      <c r="AB86" s="646"/>
      <c r="AC86" s="646"/>
      <c r="AD86" s="645"/>
      <c r="AE86" s="645"/>
      <c r="AF86" s="645"/>
      <c r="AG86" s="645"/>
      <c r="AH86" s="645"/>
      <c r="AI86" s="645"/>
      <c r="AJ86" s="646"/>
      <c r="AK86" s="646"/>
      <c r="AL86" s="647">
        <v>1</v>
      </c>
    </row>
    <row r="87" spans="1:38" s="149" customFormat="1" ht="30" customHeight="1">
      <c r="A87" s="644"/>
      <c r="B87" s="662" t="s">
        <v>3211</v>
      </c>
      <c r="C87" s="653"/>
      <c r="D87" s="644"/>
      <c r="E87" s="644"/>
      <c r="F87" s="644"/>
      <c r="G87" s="644"/>
      <c r="H87" s="644"/>
      <c r="I87" s="518"/>
      <c r="J87" s="644"/>
      <c r="K87" s="644"/>
      <c r="L87" s="644"/>
      <c r="M87" s="644"/>
      <c r="N87" s="644"/>
      <c r="O87" s="518"/>
      <c r="P87" s="518"/>
      <c r="Q87" s="518"/>
      <c r="R87" s="518"/>
      <c r="S87" s="518"/>
      <c r="T87" s="645"/>
      <c r="U87" s="645"/>
      <c r="V87" s="656"/>
      <c r="W87" s="663" t="s">
        <v>3212</v>
      </c>
      <c r="X87" s="656"/>
      <c r="Y87" s="645"/>
      <c r="Z87" s="657"/>
      <c r="AA87" s="646"/>
      <c r="AB87" s="646"/>
      <c r="AC87" s="646"/>
      <c r="AD87" s="645"/>
      <c r="AE87" s="645"/>
      <c r="AF87" s="645"/>
      <c r="AG87" s="645"/>
      <c r="AH87" s="645"/>
      <c r="AI87" s="645"/>
      <c r="AJ87" s="646"/>
      <c r="AK87" s="646"/>
      <c r="AL87" s="647">
        <v>1</v>
      </c>
    </row>
    <row r="88" spans="1:38" s="149" customFormat="1" ht="30" customHeight="1">
      <c r="A88" s="644"/>
      <c r="B88" s="644"/>
      <c r="C88" s="652"/>
      <c r="D88" s="652"/>
      <c r="E88" s="652"/>
      <c r="F88" s="652"/>
      <c r="G88" s="652"/>
      <c r="H88" s="652"/>
      <c r="I88" s="652"/>
      <c r="J88" s="652"/>
      <c r="K88" s="672"/>
      <c r="L88" s="672"/>
      <c r="M88" s="672"/>
      <c r="N88" s="672"/>
      <c r="O88" s="672"/>
      <c r="P88" s="672"/>
      <c r="Q88" s="672"/>
      <c r="R88" s="672"/>
      <c r="S88" s="468"/>
      <c r="T88" s="645"/>
      <c r="U88" s="645"/>
      <c r="V88" s="645"/>
      <c r="W88" s="645"/>
      <c r="X88" s="645"/>
      <c r="Y88" s="656"/>
      <c r="Z88" s="645"/>
      <c r="AA88" s="645"/>
      <c r="AB88" s="645"/>
      <c r="AC88" s="645"/>
      <c r="AD88" s="646"/>
      <c r="AE88" s="646"/>
      <c r="AF88" s="646"/>
      <c r="AG88" s="646"/>
      <c r="AH88" s="646"/>
      <c r="AI88" s="646"/>
      <c r="AJ88" s="646"/>
      <c r="AK88" s="646"/>
      <c r="AL88" s="647"/>
    </row>
    <row r="89" spans="1:38" s="149" customFormat="1" ht="30" customHeight="1">
      <c r="A89" s="644"/>
      <c r="B89" s="644"/>
      <c r="C89" s="679"/>
      <c r="D89" s="678"/>
      <c r="E89" s="661"/>
      <c r="F89" s="661"/>
      <c r="G89" s="652"/>
      <c r="H89" s="652"/>
      <c r="I89" s="672"/>
      <c r="J89" s="672"/>
      <c r="K89" s="672"/>
      <c r="L89" s="672"/>
      <c r="M89" s="672"/>
      <c r="N89" s="672"/>
      <c r="O89" s="672"/>
      <c r="P89" s="468"/>
      <c r="Q89" s="468"/>
      <c r="R89" s="468"/>
      <c r="S89" s="691" t="s">
        <v>3288</v>
      </c>
      <c r="T89" s="692"/>
      <c r="U89" s="693"/>
      <c r="V89" s="693"/>
      <c r="W89" s="693"/>
      <c r="X89" s="693"/>
      <c r="Y89" s="693"/>
      <c r="Z89" s="693"/>
      <c r="AA89" s="693"/>
      <c r="AB89" s="693"/>
      <c r="AC89" s="693"/>
      <c r="AD89" s="693"/>
      <c r="AE89" s="693"/>
      <c r="AF89" s="693"/>
      <c r="AG89" s="693"/>
      <c r="AH89" s="693"/>
      <c r="AI89" s="694"/>
      <c r="AJ89" s="646"/>
      <c r="AK89" s="646"/>
      <c r="AL89" s="647">
        <v>1</v>
      </c>
    </row>
    <row r="90" spans="1:38" s="149" customFormat="1" ht="30" customHeight="1">
      <c r="A90" s="644"/>
      <c r="B90" s="644"/>
      <c r="C90" s="679"/>
      <c r="D90" s="678"/>
      <c r="E90" s="661"/>
      <c r="F90" s="661"/>
      <c r="G90" s="652"/>
      <c r="H90" s="652"/>
      <c r="I90" s="672"/>
      <c r="J90" s="672"/>
      <c r="K90" s="672"/>
      <c r="L90" s="672"/>
      <c r="M90" s="672"/>
      <c r="N90" s="672"/>
      <c r="O90" s="672"/>
      <c r="P90" s="468"/>
      <c r="Q90" s="468"/>
      <c r="R90" s="468"/>
      <c r="S90" s="695"/>
      <c r="T90" s="696" t="s">
        <v>3289</v>
      </c>
      <c r="U90" s="697"/>
      <c r="V90" s="698"/>
      <c r="W90" s="698"/>
      <c r="X90" s="698"/>
      <c r="Y90" s="698"/>
      <c r="Z90" s="698"/>
      <c r="AA90" s="698"/>
      <c r="AB90" s="698"/>
      <c r="AC90" s="698"/>
      <c r="AD90" s="698"/>
      <c r="AE90" s="698"/>
      <c r="AF90" s="698"/>
      <c r="AG90" s="698"/>
      <c r="AH90" s="698"/>
      <c r="AI90" s="699"/>
      <c r="AJ90" s="646"/>
      <c r="AK90" s="646"/>
      <c r="AL90" s="647">
        <v>1</v>
      </c>
    </row>
    <row r="91" spans="1:38" s="149" customFormat="1" ht="30" customHeight="1">
      <c r="A91" s="644"/>
      <c r="B91" s="644"/>
      <c r="C91" s="679"/>
      <c r="D91" s="678"/>
      <c r="E91" s="661"/>
      <c r="F91" s="661"/>
      <c r="G91" s="652"/>
      <c r="H91" s="652"/>
      <c r="I91" s="672"/>
      <c r="J91" s="672"/>
      <c r="K91" s="672"/>
      <c r="L91" s="672"/>
      <c r="M91" s="672"/>
      <c r="N91" s="672"/>
      <c r="O91" s="672"/>
      <c r="P91" s="468"/>
      <c r="Q91" s="468"/>
      <c r="R91" s="468"/>
      <c r="S91" s="695"/>
      <c r="T91" s="696" t="s">
        <v>3290</v>
      </c>
      <c r="U91" s="697"/>
      <c r="V91" s="698"/>
      <c r="W91" s="698"/>
      <c r="X91" s="698"/>
      <c r="Y91" s="698"/>
      <c r="Z91" s="698"/>
      <c r="AA91" s="698"/>
      <c r="AB91" s="698"/>
      <c r="AC91" s="698"/>
      <c r="AD91" s="698"/>
      <c r="AE91" s="698"/>
      <c r="AF91" s="698"/>
      <c r="AG91" s="698"/>
      <c r="AH91" s="698"/>
      <c r="AI91" s="699"/>
      <c r="AJ91" s="646"/>
      <c r="AK91" s="646"/>
      <c r="AL91" s="647">
        <v>1</v>
      </c>
    </row>
    <row r="92" spans="1:38" s="149" customFormat="1" ht="30" customHeight="1">
      <c r="A92" s="644"/>
      <c r="B92" s="644"/>
      <c r="C92" s="679"/>
      <c r="D92" s="678"/>
      <c r="E92" s="661"/>
      <c r="F92" s="652"/>
      <c r="G92" s="672"/>
      <c r="H92" s="672"/>
      <c r="I92" s="672"/>
      <c r="J92" s="672"/>
      <c r="K92" s="672"/>
      <c r="L92" s="672"/>
      <c r="M92" s="700" t="s">
        <v>3291</v>
      </c>
      <c r="N92" s="701"/>
      <c r="O92" s="702"/>
      <c r="P92" s="645"/>
      <c r="Q92" s="645"/>
      <c r="R92" s="645"/>
      <c r="S92" s="645"/>
      <c r="T92" s="645"/>
      <c r="U92" s="645"/>
      <c r="V92" s="645"/>
      <c r="W92" s="645"/>
      <c r="X92" s="645"/>
      <c r="Y92" s="656"/>
      <c r="Z92" s="645"/>
      <c r="AA92" s="645"/>
      <c r="AB92" s="645"/>
      <c r="AC92" s="645"/>
      <c r="AD92" s="646"/>
      <c r="AE92" s="646"/>
      <c r="AF92" s="646"/>
      <c r="AG92" s="646"/>
      <c r="AH92" s="646"/>
      <c r="AI92" s="646"/>
      <c r="AJ92" s="646"/>
      <c r="AK92" s="646"/>
      <c r="AL92" s="647">
        <v>1</v>
      </c>
    </row>
    <row r="93" spans="1:38" s="149" customFormat="1" ht="30" customHeight="1">
      <c r="A93" s="644"/>
      <c r="B93" s="703" t="s">
        <v>3292</v>
      </c>
      <c r="C93" s="671"/>
      <c r="D93" s="672"/>
      <c r="E93" s="672"/>
      <c r="F93" s="672"/>
      <c r="G93" s="672"/>
      <c r="H93" s="672"/>
      <c r="I93" s="672"/>
      <c r="J93" s="672"/>
      <c r="K93" s="672"/>
      <c r="L93" s="672"/>
      <c r="M93" s="704" t="s">
        <v>3293</v>
      </c>
      <c r="N93" s="705"/>
      <c r="O93" s="706"/>
      <c r="P93" s="468"/>
      <c r="Q93" s="468"/>
      <c r="R93" s="468"/>
      <c r="S93" s="707" t="s">
        <v>3294</v>
      </c>
      <c r="T93" s="468"/>
      <c r="U93" s="468"/>
      <c r="V93" s="468"/>
      <c r="W93" s="645"/>
      <c r="X93" s="645"/>
      <c r="Y93" s="656"/>
      <c r="Z93" s="645"/>
      <c r="AA93" s="645"/>
      <c r="AB93" s="645"/>
      <c r="AC93" s="645"/>
      <c r="AD93" s="646"/>
      <c r="AE93" s="646"/>
      <c r="AF93" s="646"/>
      <c r="AG93" s="646"/>
      <c r="AH93" s="646"/>
      <c r="AI93" s="646"/>
      <c r="AJ93" s="646"/>
      <c r="AK93" s="646"/>
      <c r="AL93" s="647">
        <v>1</v>
      </c>
    </row>
    <row r="94" spans="1:38" s="149" customFormat="1" ht="30" customHeight="1">
      <c r="A94" s="644"/>
      <c r="B94" s="708" t="s">
        <v>3295</v>
      </c>
      <c r="C94" s="645"/>
      <c r="D94" s="645"/>
      <c r="E94" s="645"/>
      <c r="F94" s="645"/>
      <c r="G94" s="645"/>
      <c r="H94" s="645"/>
      <c r="I94" s="645"/>
      <c r="J94" s="645"/>
      <c r="K94" s="672"/>
      <c r="L94" s="672"/>
      <c r="M94" s="709" t="s">
        <v>3296</v>
      </c>
      <c r="N94" s="710"/>
      <c r="O94" s="711"/>
      <c r="P94" s="468"/>
      <c r="Q94" s="468"/>
      <c r="R94" s="468"/>
      <c r="S94" s="468"/>
      <c r="T94" s="712" t="s">
        <v>3297</v>
      </c>
      <c r="U94" s="657" t="s">
        <v>3298</v>
      </c>
      <c r="V94" s="468"/>
      <c r="W94" s="645"/>
      <c r="X94" s="713" t="s">
        <v>3299</v>
      </c>
      <c r="Y94" s="468"/>
      <c r="Z94" s="468"/>
      <c r="AA94" s="468"/>
      <c r="AB94" s="468"/>
      <c r="AC94" s="468"/>
      <c r="AD94" s="468"/>
      <c r="AE94" s="468"/>
      <c r="AF94" s="468"/>
      <c r="AG94" s="468"/>
      <c r="AH94" s="468"/>
      <c r="AI94" s="468"/>
      <c r="AJ94" s="468"/>
      <c r="AK94" s="468"/>
      <c r="AL94" s="647">
        <v>1</v>
      </c>
    </row>
    <row r="95" spans="1:38" s="149" customFormat="1" ht="30" customHeight="1">
      <c r="A95" s="644"/>
      <c r="B95" s="708" t="s">
        <v>3300</v>
      </c>
      <c r="C95" s="645"/>
      <c r="D95" s="645"/>
      <c r="E95" s="645"/>
      <c r="F95" s="645"/>
      <c r="G95" s="645"/>
      <c r="H95" s="645"/>
      <c r="I95" s="645"/>
      <c r="J95" s="645"/>
      <c r="K95" s="672"/>
      <c r="L95" s="672"/>
      <c r="M95" s="714" t="s">
        <v>3301</v>
      </c>
      <c r="N95" s="715" t="s">
        <v>3302</v>
      </c>
      <c r="O95" s="716"/>
      <c r="P95" s="468"/>
      <c r="Q95" s="468"/>
      <c r="R95" s="468"/>
      <c r="S95" s="468"/>
      <c r="T95" s="468"/>
      <c r="U95" s="468"/>
      <c r="V95" s="468"/>
      <c r="W95" s="645"/>
      <c r="X95" s="468"/>
      <c r="Y95" s="468"/>
      <c r="Z95" s="468"/>
      <c r="AA95" s="468"/>
      <c r="AB95" s="468"/>
      <c r="AC95" s="468"/>
      <c r="AD95" s="468"/>
      <c r="AE95" s="468"/>
      <c r="AF95" s="468"/>
      <c r="AG95" s="468"/>
      <c r="AH95" s="468"/>
      <c r="AI95" s="468"/>
      <c r="AJ95" s="468"/>
      <c r="AK95" s="468"/>
      <c r="AL95" s="647">
        <v>1</v>
      </c>
    </row>
    <row r="96" spans="1:38" s="149" customFormat="1" ht="30" customHeight="1">
      <c r="A96" s="644"/>
      <c r="B96" s="717" t="s">
        <v>3303</v>
      </c>
      <c r="C96" s="645"/>
      <c r="D96" s="717" t="s">
        <v>348</v>
      </c>
      <c r="E96" s="645"/>
      <c r="F96" s="645"/>
      <c r="G96" s="645"/>
      <c r="H96" s="645"/>
      <c r="I96" s="645"/>
      <c r="J96" s="645"/>
      <c r="K96" s="672"/>
      <c r="L96" s="672"/>
      <c r="M96" s="714"/>
      <c r="N96" s="715" t="s">
        <v>3304</v>
      </c>
      <c r="O96" s="716"/>
      <c r="P96" s="468"/>
      <c r="Q96" s="468"/>
      <c r="R96" s="468"/>
      <c r="S96" s="645"/>
      <c r="T96" s="712" t="s">
        <v>3297</v>
      </c>
      <c r="U96" s="657" t="s">
        <v>3305</v>
      </c>
      <c r="V96" s="645"/>
      <c r="W96" s="645"/>
      <c r="X96" s="468"/>
      <c r="Y96" s="468"/>
      <c r="Z96" s="468"/>
      <c r="AA96" s="468"/>
      <c r="AB96" s="468"/>
      <c r="AC96" s="468"/>
      <c r="AD96" s="468"/>
      <c r="AE96" s="468"/>
      <c r="AF96" s="468"/>
      <c r="AG96" s="468"/>
      <c r="AH96" s="468"/>
      <c r="AI96" s="468"/>
      <c r="AJ96" s="468"/>
      <c r="AK96" s="468"/>
      <c r="AL96" s="647">
        <v>1</v>
      </c>
    </row>
    <row r="97" spans="1:40" s="149" customFormat="1" ht="30" customHeight="1">
      <c r="A97" s="644"/>
      <c r="B97" s="708" t="s">
        <v>3306</v>
      </c>
      <c r="C97" s="645"/>
      <c r="D97" s="645"/>
      <c r="E97" s="645"/>
      <c r="F97" s="645"/>
      <c r="G97" s="645"/>
      <c r="H97" s="645"/>
      <c r="I97" s="645"/>
      <c r="J97" s="645"/>
      <c r="K97" s="672"/>
      <c r="L97" s="672"/>
      <c r="M97" s="714"/>
      <c r="N97" s="715" t="s">
        <v>3307</v>
      </c>
      <c r="O97" s="716"/>
      <c r="P97" s="468"/>
      <c r="Q97" s="468"/>
      <c r="R97" s="468"/>
      <c r="S97" s="645"/>
      <c r="T97" s="707" t="s">
        <v>3308</v>
      </c>
      <c r="U97" s="645"/>
      <c r="V97" s="645"/>
      <c r="W97" s="645"/>
      <c r="X97" s="468"/>
      <c r="Y97" s="468"/>
      <c r="Z97" s="468"/>
      <c r="AA97" s="468"/>
      <c r="AB97" s="468"/>
      <c r="AC97" s="468"/>
      <c r="AD97" s="468"/>
      <c r="AE97" s="468"/>
      <c r="AF97" s="468"/>
      <c r="AG97" s="468"/>
      <c r="AH97" s="468"/>
      <c r="AI97" s="468"/>
      <c r="AJ97" s="468"/>
      <c r="AK97" s="468"/>
      <c r="AL97" s="647">
        <v>1</v>
      </c>
    </row>
    <row r="98" spans="1:40" s="149" customFormat="1" ht="30" customHeight="1">
      <c r="A98" s="644"/>
      <c r="B98" s="708" t="s">
        <v>3309</v>
      </c>
      <c r="C98" s="645"/>
      <c r="D98" s="645"/>
      <c r="E98" s="645"/>
      <c r="F98" s="645"/>
      <c r="G98" s="645"/>
      <c r="H98" s="645"/>
      <c r="I98" s="645"/>
      <c r="J98" s="645"/>
      <c r="K98" s="672"/>
      <c r="L98" s="672"/>
      <c r="M98" s="714"/>
      <c r="N98" s="715" t="s">
        <v>3310</v>
      </c>
      <c r="O98" s="716"/>
      <c r="P98" s="468"/>
      <c r="Q98" s="468"/>
      <c r="R98" s="468"/>
      <c r="S98" s="645"/>
      <c r="T98" s="712" t="s">
        <v>3297</v>
      </c>
      <c r="U98" s="657" t="s">
        <v>3311</v>
      </c>
      <c r="V98" s="645"/>
      <c r="W98" s="645"/>
      <c r="X98" s="468"/>
      <c r="Y98" s="718" t="s">
        <v>3312</v>
      </c>
      <c r="Z98" s="468"/>
      <c r="AA98" s="468"/>
      <c r="AB98" s="468"/>
      <c r="AC98" s="468"/>
      <c r="AD98" s="468"/>
      <c r="AE98" s="468"/>
      <c r="AF98" s="468"/>
      <c r="AG98" s="468"/>
      <c r="AH98" s="468"/>
      <c r="AI98" s="468"/>
      <c r="AJ98" s="468"/>
      <c r="AK98" s="468"/>
      <c r="AL98" s="647">
        <v>1</v>
      </c>
    </row>
    <row r="99" spans="1:40" s="149" customFormat="1" ht="30" customHeight="1">
      <c r="A99" s="644"/>
      <c r="B99" s="708" t="s">
        <v>3313</v>
      </c>
      <c r="C99" s="645"/>
      <c r="D99" s="645"/>
      <c r="E99" s="645"/>
      <c r="F99" s="645"/>
      <c r="G99" s="645"/>
      <c r="H99" s="645"/>
      <c r="I99" s="645"/>
      <c r="J99" s="645"/>
      <c r="K99" s="672"/>
      <c r="L99" s="672"/>
      <c r="M99" s="714"/>
      <c r="N99" s="715" t="s">
        <v>3314</v>
      </c>
      <c r="O99" s="716"/>
      <c r="P99" s="468"/>
      <c r="Q99" s="468"/>
      <c r="R99" s="468"/>
      <c r="S99" s="645"/>
      <c r="T99" s="645"/>
      <c r="U99" s="719" t="s">
        <v>3315</v>
      </c>
      <c r="V99" s="645"/>
      <c r="W99" s="719" t="s">
        <v>3316</v>
      </c>
      <c r="X99" s="468"/>
      <c r="Y99" s="719" t="s">
        <v>3317</v>
      </c>
      <c r="Z99" s="468"/>
      <c r="AA99" s="719"/>
      <c r="AB99" s="468"/>
      <c r="AC99" s="468"/>
      <c r="AD99" s="468"/>
      <c r="AE99" s="468"/>
      <c r="AF99" s="468"/>
      <c r="AG99" s="468"/>
      <c r="AH99" s="468"/>
      <c r="AI99" s="468"/>
      <c r="AJ99" s="468"/>
      <c r="AK99" s="468"/>
      <c r="AL99" s="647">
        <v>1</v>
      </c>
    </row>
    <row r="100" spans="1:40" s="149" customFormat="1" ht="30" customHeight="1">
      <c r="A100" s="644"/>
      <c r="B100" s="645"/>
      <c r="C100" s="645"/>
      <c r="D100" s="645"/>
      <c r="E100" s="645"/>
      <c r="F100" s="645"/>
      <c r="G100" s="645"/>
      <c r="H100" s="645"/>
      <c r="I100" s="645"/>
      <c r="J100" s="645"/>
      <c r="K100" s="672"/>
      <c r="L100" s="672"/>
      <c r="M100" s="720"/>
      <c r="N100" s="721" t="s">
        <v>3318</v>
      </c>
      <c r="O100" s="722"/>
      <c r="P100" s="468"/>
      <c r="Q100" s="468"/>
      <c r="R100" s="468"/>
      <c r="S100" s="645"/>
      <c r="T100" s="645"/>
      <c r="U100" s="719" t="s">
        <v>3319</v>
      </c>
      <c r="V100" s="645"/>
      <c r="W100" s="719" t="s">
        <v>3320</v>
      </c>
      <c r="X100" s="468"/>
      <c r="Y100" s="719" t="s">
        <v>3321</v>
      </c>
      <c r="Z100" s="468"/>
      <c r="AA100" s="719" t="s">
        <v>3322</v>
      </c>
      <c r="AB100" s="468"/>
      <c r="AC100" s="468"/>
      <c r="AD100" s="468"/>
      <c r="AE100" s="468"/>
      <c r="AF100" s="468"/>
      <c r="AG100" s="468"/>
      <c r="AH100" s="468"/>
      <c r="AI100" s="468"/>
      <c r="AJ100" s="468"/>
      <c r="AK100" s="468"/>
      <c r="AL100" s="647">
        <v>1</v>
      </c>
    </row>
    <row r="101" spans="1:40" s="149" customFormat="1" ht="30" customHeight="1">
      <c r="A101" s="644"/>
      <c r="B101" s="661"/>
      <c r="C101" s="671"/>
      <c r="D101" s="672"/>
      <c r="E101" s="672"/>
      <c r="F101" s="672"/>
      <c r="G101" s="672"/>
      <c r="H101" s="672"/>
      <c r="I101" s="672"/>
      <c r="J101" s="672"/>
      <c r="K101" s="672"/>
      <c r="L101" s="672"/>
      <c r="M101" s="672"/>
      <c r="N101" s="672"/>
      <c r="O101" s="672"/>
      <c r="P101" s="468"/>
      <c r="Q101" s="468"/>
      <c r="R101" s="468"/>
      <c r="S101" s="468"/>
      <c r="T101" s="468"/>
      <c r="U101" s="468"/>
      <c r="V101" s="468"/>
      <c r="W101" s="468"/>
      <c r="X101" s="468"/>
      <c r="Y101" s="468"/>
      <c r="Z101" s="468"/>
      <c r="AA101" s="468"/>
      <c r="AB101" s="468"/>
      <c r="AC101" s="468"/>
      <c r="AD101" s="468"/>
      <c r="AE101" s="468"/>
      <c r="AF101" s="468"/>
      <c r="AG101" s="468"/>
      <c r="AH101" s="468"/>
      <c r="AI101" s="468"/>
      <c r="AJ101" s="468"/>
      <c r="AK101" s="468"/>
      <c r="AL101" s="647">
        <v>1</v>
      </c>
    </row>
    <row r="102" spans="1:40" s="149" customFormat="1" ht="30" customHeight="1">
      <c r="A102" s="644"/>
      <c r="B102" s="723"/>
      <c r="C102" s="724" t="s">
        <v>3323</v>
      </c>
      <c r="D102" s="724"/>
      <c r="E102" s="724"/>
      <c r="F102" s="725"/>
      <c r="G102" s="725"/>
      <c r="H102" s="725"/>
      <c r="I102" s="725"/>
      <c r="J102" s="725"/>
      <c r="K102" s="725"/>
      <c r="L102" s="725"/>
      <c r="M102" s="725"/>
      <c r="N102" s="723"/>
      <c r="O102" s="723"/>
      <c r="P102" s="723"/>
      <c r="Q102" s="468"/>
      <c r="R102" s="468"/>
      <c r="S102" s="468"/>
      <c r="T102" s="468"/>
      <c r="U102" s="468"/>
      <c r="V102" s="468"/>
      <c r="W102" s="468"/>
      <c r="X102" s="468"/>
      <c r="Y102" s="468"/>
      <c r="Z102" s="468"/>
      <c r="AA102" s="468"/>
      <c r="AB102" s="468"/>
      <c r="AC102" s="468"/>
      <c r="AD102" s="468"/>
      <c r="AE102" s="468"/>
      <c r="AF102" s="468"/>
      <c r="AG102" s="468"/>
      <c r="AH102" s="468"/>
      <c r="AI102" s="646"/>
      <c r="AJ102" s="646"/>
      <c r="AK102" s="646"/>
      <c r="AL102" s="647">
        <v>1</v>
      </c>
    </row>
    <row r="103" spans="1:40" s="149" customFormat="1" ht="30" customHeight="1">
      <c r="A103" s="644"/>
      <c r="B103" s="726" t="s">
        <v>3324</v>
      </c>
      <c r="C103" s="727"/>
      <c r="D103" s="725"/>
      <c r="E103" s="725"/>
      <c r="F103" s="725"/>
      <c r="G103" s="725"/>
      <c r="H103" s="728" t="s">
        <v>3325</v>
      </c>
      <c r="I103" s="725"/>
      <c r="J103" s="725"/>
      <c r="K103" s="725"/>
      <c r="L103" s="725"/>
      <c r="M103" s="725"/>
      <c r="N103" s="723"/>
      <c r="O103" s="723"/>
      <c r="P103" s="723"/>
      <c r="Q103" s="468"/>
      <c r="R103" s="468"/>
      <c r="S103" s="468"/>
      <c r="T103" s="468"/>
      <c r="U103" s="468"/>
      <c r="V103" s="468"/>
      <c r="W103" s="468"/>
      <c r="X103" s="468"/>
      <c r="Y103" s="468"/>
      <c r="Z103" s="468"/>
      <c r="AA103" s="468"/>
      <c r="AB103" s="468"/>
      <c r="AC103" s="468"/>
      <c r="AD103" s="468"/>
      <c r="AE103" s="468"/>
      <c r="AF103" s="468"/>
      <c r="AG103" s="468"/>
      <c r="AH103" s="468"/>
      <c r="AI103" s="646"/>
      <c r="AJ103" s="646"/>
      <c r="AK103" s="646"/>
      <c r="AL103" s="647">
        <v>1</v>
      </c>
    </row>
    <row r="104" spans="1:40" s="149" customFormat="1" ht="30" customHeight="1">
      <c r="A104" s="644"/>
      <c r="B104" s="726"/>
      <c r="C104" s="729" t="s">
        <v>3326</v>
      </c>
      <c r="D104" s="729"/>
      <c r="E104" s="729"/>
      <c r="F104" s="729"/>
      <c r="G104" s="729"/>
      <c r="H104" s="729"/>
      <c r="I104" s="729"/>
      <c r="J104" s="729"/>
      <c r="K104" s="729"/>
      <c r="L104" s="729"/>
      <c r="M104" s="729"/>
      <c r="N104" s="729"/>
      <c r="O104" s="729"/>
      <c r="P104" s="729"/>
      <c r="Q104" s="468"/>
      <c r="R104" s="468"/>
      <c r="S104" s="468"/>
      <c r="T104" s="468"/>
      <c r="U104" s="468"/>
      <c r="V104" s="468"/>
      <c r="W104" s="468"/>
      <c r="X104" s="468"/>
      <c r="Y104" s="468"/>
      <c r="Z104" s="468"/>
      <c r="AA104" s="468"/>
      <c r="AB104" s="468"/>
      <c r="AC104" s="468"/>
      <c r="AD104" s="468"/>
      <c r="AE104" s="468"/>
      <c r="AF104" s="468"/>
      <c r="AG104" s="468"/>
      <c r="AH104" s="468"/>
      <c r="AI104" s="646"/>
      <c r="AJ104" s="646"/>
      <c r="AK104" s="646"/>
      <c r="AL104" s="647">
        <v>1</v>
      </c>
    </row>
    <row r="105" spans="1:40" s="149" customFormat="1" ht="30" customHeight="1">
      <c r="A105" s="644"/>
      <c r="B105" s="726"/>
      <c r="C105" s="727"/>
      <c r="D105" s="727"/>
      <c r="E105" s="727"/>
      <c r="F105" s="727"/>
      <c r="G105" s="727"/>
      <c r="H105" s="727"/>
      <c r="I105" s="727"/>
      <c r="J105" s="727"/>
      <c r="K105" s="727"/>
      <c r="L105" s="727"/>
      <c r="M105" s="727"/>
      <c r="N105" s="727"/>
      <c r="O105" s="727"/>
      <c r="P105" s="727"/>
      <c r="Q105" s="468"/>
      <c r="R105" s="468"/>
      <c r="S105" s="468"/>
      <c r="T105" s="468"/>
      <c r="U105" s="468"/>
      <c r="V105" s="468"/>
      <c r="W105" s="468"/>
      <c r="X105" s="468"/>
      <c r="Y105" s="468"/>
      <c r="Z105" s="468"/>
      <c r="AA105" s="468"/>
      <c r="AB105" s="468"/>
      <c r="AC105" s="468"/>
      <c r="AD105" s="468"/>
      <c r="AE105" s="468"/>
      <c r="AF105" s="468"/>
      <c r="AG105" s="468"/>
      <c r="AH105" s="468"/>
      <c r="AI105" s="646"/>
      <c r="AJ105" s="646"/>
      <c r="AK105" s="646"/>
      <c r="AL105" s="647">
        <v>1</v>
      </c>
    </row>
    <row r="106" spans="1:40" s="149" customFormat="1" ht="30" customHeight="1">
      <c r="A106" s="644"/>
      <c r="B106" s="661"/>
      <c r="C106" s="671"/>
      <c r="D106" s="672"/>
      <c r="E106" s="672"/>
      <c r="F106" s="672"/>
      <c r="G106" s="672"/>
      <c r="H106" s="672"/>
      <c r="I106" s="672"/>
      <c r="J106" s="672"/>
      <c r="K106" s="672"/>
      <c r="L106" s="672"/>
      <c r="M106" s="672"/>
      <c r="N106" s="672"/>
      <c r="O106" s="672"/>
      <c r="P106" s="468"/>
      <c r="Q106" s="468"/>
      <c r="R106" s="468"/>
      <c r="S106" s="468"/>
      <c r="T106" s="468"/>
      <c r="U106" s="468"/>
      <c r="V106" s="468"/>
      <c r="W106" s="468"/>
      <c r="X106" s="468"/>
      <c r="Y106" s="468"/>
      <c r="Z106" s="468"/>
      <c r="AA106" s="468"/>
      <c r="AB106" s="468"/>
      <c r="AC106" s="468"/>
      <c r="AD106" s="468"/>
      <c r="AE106" s="468"/>
      <c r="AF106" s="468"/>
      <c r="AG106" s="468"/>
      <c r="AH106" s="468"/>
      <c r="AI106" s="646"/>
      <c r="AJ106" s="646"/>
      <c r="AK106" s="646"/>
      <c r="AL106" s="647">
        <v>1</v>
      </c>
    </row>
    <row r="107" spans="1:40" s="732" customFormat="1" ht="39.950000000000003" customHeight="1">
      <c r="A107" s="644"/>
      <c r="B107" s="730"/>
      <c r="C107" s="731" t="s">
        <v>3327</v>
      </c>
      <c r="D107" s="725"/>
      <c r="E107" s="731"/>
      <c r="F107" s="723"/>
      <c r="G107" s="723"/>
      <c r="H107" s="725"/>
      <c r="I107" s="723"/>
      <c r="J107" s="723"/>
      <c r="K107" s="723"/>
      <c r="L107" s="723"/>
      <c r="M107" s="723"/>
      <c r="N107" s="723"/>
      <c r="O107" s="723"/>
      <c r="P107" s="723"/>
      <c r="Q107" s="468"/>
      <c r="R107" s="468"/>
      <c r="S107" s="468"/>
      <c r="T107" s="645"/>
      <c r="U107" s="645"/>
      <c r="V107" s="645"/>
      <c r="W107" s="645"/>
      <c r="X107" s="645"/>
      <c r="Y107" s="656"/>
      <c r="Z107" s="645"/>
      <c r="AA107" s="645"/>
      <c r="AB107" s="645"/>
      <c r="AC107" s="645"/>
      <c r="AD107" s="645"/>
      <c r="AE107" s="645"/>
      <c r="AF107" s="645"/>
      <c r="AG107" s="645"/>
      <c r="AH107" s="645"/>
      <c r="AI107" s="646"/>
      <c r="AJ107" s="646"/>
      <c r="AK107" s="646"/>
      <c r="AL107" s="647">
        <v>1</v>
      </c>
      <c r="AM107" s="149"/>
      <c r="AN107" s="149"/>
    </row>
    <row r="108" spans="1:40" s="732" customFormat="1" ht="39.950000000000003" customHeight="1">
      <c r="A108" s="644"/>
      <c r="B108" s="730"/>
      <c r="C108" s="731" t="s">
        <v>3328</v>
      </c>
      <c r="D108" s="725"/>
      <c r="E108" s="731"/>
      <c r="F108" s="725"/>
      <c r="G108" s="725"/>
      <c r="H108" s="725"/>
      <c r="I108" s="723"/>
      <c r="J108" s="723"/>
      <c r="K108" s="723"/>
      <c r="L108" s="723"/>
      <c r="M108" s="723"/>
      <c r="N108" s="723"/>
      <c r="O108" s="723"/>
      <c r="P108" s="723"/>
      <c r="Q108" s="468"/>
      <c r="R108" s="468"/>
      <c r="S108" s="468"/>
      <c r="T108" s="645"/>
      <c r="U108" s="645"/>
      <c r="V108" s="645"/>
      <c r="W108" s="645"/>
      <c r="X108" s="645"/>
      <c r="Y108" s="656"/>
      <c r="Z108" s="645"/>
      <c r="AA108" s="645"/>
      <c r="AB108" s="645"/>
      <c r="AC108" s="645"/>
      <c r="AD108" s="645"/>
      <c r="AE108" s="645"/>
      <c r="AF108" s="645"/>
      <c r="AG108" s="645"/>
      <c r="AH108" s="645"/>
      <c r="AI108" s="646"/>
      <c r="AJ108" s="646"/>
      <c r="AK108" s="646"/>
      <c r="AL108" s="647">
        <v>1</v>
      </c>
      <c r="AM108" s="149"/>
      <c r="AN108" s="149"/>
    </row>
    <row r="109" spans="1:40" s="732" customFormat="1" ht="39.950000000000003" customHeight="1">
      <c r="A109" s="644"/>
      <c r="B109" s="730"/>
      <c r="C109" s="731" t="s">
        <v>3329</v>
      </c>
      <c r="D109" s="725"/>
      <c r="E109" s="731"/>
      <c r="F109" s="725"/>
      <c r="G109" s="725"/>
      <c r="H109" s="725"/>
      <c r="I109" s="723"/>
      <c r="J109" s="723"/>
      <c r="K109" s="723"/>
      <c r="L109" s="723"/>
      <c r="M109" s="723"/>
      <c r="N109" s="723"/>
      <c r="O109" s="723"/>
      <c r="P109" s="723"/>
      <c r="Q109" s="468"/>
      <c r="R109" s="468"/>
      <c r="S109" s="468"/>
      <c r="T109" s="645"/>
      <c r="U109" s="645"/>
      <c r="V109" s="645"/>
      <c r="W109" s="645"/>
      <c r="X109" s="645"/>
      <c r="Y109" s="656"/>
      <c r="Z109" s="645"/>
      <c r="AA109" s="645"/>
      <c r="AB109" s="645"/>
      <c r="AC109" s="645"/>
      <c r="AD109" s="645"/>
      <c r="AE109" s="645"/>
      <c r="AF109" s="645"/>
      <c r="AG109" s="645"/>
      <c r="AH109" s="645"/>
      <c r="AI109" s="646"/>
      <c r="AJ109" s="646"/>
      <c r="AK109" s="646"/>
      <c r="AL109" s="647">
        <v>1</v>
      </c>
      <c r="AM109" s="149"/>
      <c r="AN109" s="149"/>
    </row>
    <row r="110" spans="1:40" s="732" customFormat="1" ht="39.950000000000003" customHeight="1">
      <c r="A110" s="644"/>
      <c r="B110" s="730"/>
      <c r="C110" s="731" t="s">
        <v>3330</v>
      </c>
      <c r="D110" s="725"/>
      <c r="E110" s="731"/>
      <c r="F110" s="725"/>
      <c r="G110" s="725"/>
      <c r="H110" s="725"/>
      <c r="I110" s="723"/>
      <c r="J110" s="723"/>
      <c r="K110" s="723"/>
      <c r="L110" s="723"/>
      <c r="M110" s="723"/>
      <c r="N110" s="723"/>
      <c r="O110" s="723"/>
      <c r="P110" s="723"/>
      <c r="Q110" s="468"/>
      <c r="R110" s="468"/>
      <c r="S110" s="468"/>
      <c r="T110" s="645"/>
      <c r="U110" s="645"/>
      <c r="V110" s="645"/>
      <c r="W110" s="645"/>
      <c r="X110" s="645"/>
      <c r="Y110" s="656"/>
      <c r="Z110" s="645"/>
      <c r="AA110" s="645"/>
      <c r="AB110" s="645"/>
      <c r="AC110" s="645"/>
      <c r="AD110" s="645"/>
      <c r="AE110" s="645"/>
      <c r="AF110" s="645"/>
      <c r="AG110" s="645"/>
      <c r="AH110" s="645"/>
      <c r="AI110" s="646"/>
      <c r="AJ110" s="646"/>
      <c r="AK110" s="646"/>
      <c r="AL110" s="647">
        <v>1</v>
      </c>
      <c r="AM110" s="149"/>
      <c r="AN110" s="149"/>
    </row>
    <row r="111" spans="1:40" s="732" customFormat="1" ht="39.950000000000003" customHeight="1">
      <c r="A111" s="644"/>
      <c r="B111" s="725"/>
      <c r="C111" s="725" t="s">
        <v>3331</v>
      </c>
      <c r="D111" s="725"/>
      <c r="E111" s="725"/>
      <c r="F111" s="725"/>
      <c r="G111" s="725"/>
      <c r="H111" s="723"/>
      <c r="I111" s="723"/>
      <c r="J111" s="723"/>
      <c r="K111" s="723"/>
      <c r="L111" s="723"/>
      <c r="M111" s="723"/>
      <c r="N111" s="723"/>
      <c r="O111" s="723"/>
      <c r="P111" s="723"/>
      <c r="Q111" s="468"/>
      <c r="R111" s="468"/>
      <c r="S111" s="468"/>
      <c r="T111" s="645"/>
      <c r="U111" s="645"/>
      <c r="V111" s="645"/>
      <c r="W111" s="645"/>
      <c r="X111" s="645"/>
      <c r="Y111" s="656"/>
      <c r="Z111" s="645"/>
      <c r="AA111" s="645"/>
      <c r="AB111" s="645"/>
      <c r="AC111" s="645"/>
      <c r="AD111" s="645"/>
      <c r="AE111" s="645"/>
      <c r="AF111" s="645"/>
      <c r="AG111" s="645"/>
      <c r="AH111" s="645"/>
      <c r="AI111" s="646"/>
      <c r="AJ111" s="646"/>
      <c r="AK111" s="646"/>
      <c r="AL111" s="647">
        <v>1</v>
      </c>
      <c r="AM111" s="149"/>
      <c r="AN111" s="149"/>
    </row>
    <row r="112" spans="1:40" s="732" customFormat="1" ht="39.950000000000003" customHeight="1">
      <c r="A112" s="644"/>
      <c r="B112" s="723"/>
      <c r="C112" s="723"/>
      <c r="D112" s="723"/>
      <c r="E112" s="723"/>
      <c r="F112" s="723"/>
      <c r="G112" s="723"/>
      <c r="H112" s="723"/>
      <c r="I112" s="723"/>
      <c r="J112" s="723"/>
      <c r="K112" s="723"/>
      <c r="L112" s="723"/>
      <c r="M112" s="723"/>
      <c r="N112" s="723"/>
      <c r="O112" s="723"/>
      <c r="P112" s="723"/>
      <c r="Q112" s="468"/>
      <c r="R112" s="468"/>
      <c r="S112" s="468"/>
      <c r="T112" s="645"/>
      <c r="U112" s="645"/>
      <c r="V112" s="645"/>
      <c r="W112" s="645"/>
      <c r="X112" s="645"/>
      <c r="Y112" s="656"/>
      <c r="Z112" s="645"/>
      <c r="AA112" s="645"/>
      <c r="AB112" s="645"/>
      <c r="AC112" s="645"/>
      <c r="AD112" s="645"/>
      <c r="AE112" s="645"/>
      <c r="AF112" s="645"/>
      <c r="AG112" s="645"/>
      <c r="AH112" s="645"/>
      <c r="AI112" s="646"/>
      <c r="AJ112" s="646"/>
      <c r="AK112" s="646"/>
      <c r="AL112" s="647">
        <v>1</v>
      </c>
      <c r="AM112" s="149"/>
      <c r="AN112" s="149"/>
    </row>
    <row r="113" spans="1:40" ht="30" customHeight="1">
      <c r="A113" s="645"/>
      <c r="B113" s="645"/>
      <c r="C113" s="645"/>
      <c r="D113" s="645"/>
      <c r="E113" s="645"/>
      <c r="F113" s="645"/>
      <c r="G113" s="645"/>
      <c r="H113" s="645"/>
      <c r="I113" s="645"/>
      <c r="J113" s="645"/>
      <c r="K113" s="645"/>
      <c r="L113" s="645"/>
      <c r="M113" s="645"/>
      <c r="N113" s="645"/>
      <c r="O113" s="645"/>
      <c r="P113" s="645"/>
      <c r="Q113" s="468"/>
      <c r="R113" s="468"/>
      <c r="S113" s="468"/>
      <c r="T113" s="645"/>
      <c r="U113" s="645"/>
      <c r="V113" s="645"/>
      <c r="W113" s="645"/>
      <c r="X113" s="645"/>
      <c r="Y113" s="656"/>
      <c r="Z113" s="645"/>
      <c r="AA113" s="645"/>
      <c r="AB113" s="645"/>
      <c r="AC113" s="645"/>
      <c r="AD113" s="646"/>
      <c r="AE113" s="646"/>
      <c r="AF113" s="646"/>
      <c r="AG113" s="646"/>
      <c r="AH113" s="646"/>
      <c r="AI113" s="646"/>
      <c r="AJ113" s="646"/>
      <c r="AK113" s="646"/>
      <c r="AL113" s="647">
        <v>1</v>
      </c>
    </row>
    <row r="114" spans="1:40" s="732" customFormat="1" ht="39.950000000000003" customHeight="1">
      <c r="A114" s="644"/>
      <c r="B114" s="733"/>
      <c r="C114" s="661" t="s">
        <v>3332</v>
      </c>
      <c r="D114" s="661"/>
      <c r="E114" s="645"/>
      <c r="F114" s="645"/>
      <c r="G114" s="645"/>
      <c r="H114" s="645"/>
      <c r="I114" s="645"/>
      <c r="J114" s="645"/>
      <c r="K114" s="645"/>
      <c r="L114" s="645"/>
      <c r="M114" s="645"/>
      <c r="N114" s="645"/>
      <c r="O114" s="645"/>
      <c r="P114" s="645"/>
      <c r="Q114" s="645"/>
      <c r="R114" s="645"/>
      <c r="S114" s="645"/>
      <c r="T114" s="645"/>
      <c r="U114" s="645"/>
      <c r="V114" s="645"/>
      <c r="W114" s="645"/>
      <c r="X114" s="645"/>
      <c r="Y114" s="645"/>
      <c r="Z114" s="645"/>
      <c r="AA114" s="645"/>
      <c r="AB114" s="645"/>
      <c r="AC114" s="645"/>
      <c r="AD114" s="645"/>
      <c r="AE114" s="645"/>
      <c r="AF114" s="645"/>
      <c r="AG114" s="645"/>
      <c r="AH114" s="645"/>
      <c r="AI114" s="646"/>
      <c r="AJ114" s="646"/>
      <c r="AK114" s="646"/>
      <c r="AL114" s="647">
        <v>1</v>
      </c>
      <c r="AM114" s="149"/>
      <c r="AN114" s="149"/>
    </row>
    <row r="115" spans="1:40" s="732" customFormat="1" ht="39.950000000000003" customHeight="1">
      <c r="A115" s="644"/>
      <c r="B115" s="733"/>
      <c r="C115" s="661" t="s">
        <v>3333</v>
      </c>
      <c r="D115" s="661"/>
      <c r="E115" s="645"/>
      <c r="F115" s="645"/>
      <c r="G115" s="645"/>
      <c r="H115" s="645"/>
      <c r="I115" s="645"/>
      <c r="J115" s="645"/>
      <c r="K115" s="645"/>
      <c r="L115" s="645"/>
      <c r="M115" s="645"/>
      <c r="N115" s="645"/>
      <c r="O115" s="645"/>
      <c r="P115" s="645"/>
      <c r="Q115" s="645"/>
      <c r="R115" s="645"/>
      <c r="S115" s="645"/>
      <c r="T115" s="645"/>
      <c r="U115" s="645"/>
      <c r="V115" s="645"/>
      <c r="W115" s="645"/>
      <c r="X115" s="645"/>
      <c r="Y115" s="645"/>
      <c r="Z115" s="645"/>
      <c r="AA115" s="645"/>
      <c r="AB115" s="645"/>
      <c r="AC115" s="645"/>
      <c r="AD115" s="645"/>
      <c r="AE115" s="645"/>
      <c r="AF115" s="645"/>
      <c r="AG115" s="645"/>
      <c r="AH115" s="645"/>
      <c r="AI115" s="646"/>
      <c r="AJ115" s="646"/>
      <c r="AK115" s="646"/>
      <c r="AL115" s="647">
        <v>1</v>
      </c>
      <c r="AM115" s="149"/>
      <c r="AN115" s="149"/>
    </row>
    <row r="116" spans="1:40" s="732" customFormat="1" ht="39.950000000000003" customHeight="1">
      <c r="A116" s="644"/>
      <c r="B116" s="662" t="s">
        <v>3334</v>
      </c>
      <c r="C116" s="653"/>
      <c r="D116" s="644"/>
      <c r="E116" s="644"/>
      <c r="F116" s="644"/>
      <c r="G116" s="644"/>
      <c r="H116" s="644"/>
      <c r="I116" s="734"/>
      <c r="J116" s="644"/>
      <c r="K116" s="644"/>
      <c r="L116" s="644"/>
      <c r="M116" s="644"/>
      <c r="N116" s="644"/>
      <c r="O116" s="734"/>
      <c r="P116" s="734"/>
      <c r="Q116" s="734"/>
      <c r="R116" s="734"/>
      <c r="S116" s="734"/>
      <c r="T116" s="645"/>
      <c r="U116" s="645"/>
      <c r="V116" s="645"/>
      <c r="W116" s="645"/>
      <c r="X116" s="645"/>
      <c r="Y116" s="645"/>
      <c r="Z116" s="645"/>
      <c r="AA116" s="645"/>
      <c r="AB116" s="645"/>
      <c r="AC116" s="645"/>
      <c r="AD116" s="645"/>
      <c r="AE116" s="645"/>
      <c r="AF116" s="645"/>
      <c r="AG116" s="645"/>
      <c r="AH116" s="645"/>
      <c r="AI116" s="646"/>
      <c r="AJ116" s="646"/>
      <c r="AK116" s="646"/>
      <c r="AL116" s="647">
        <v>1</v>
      </c>
      <c r="AM116" s="149"/>
      <c r="AN116" s="149"/>
    </row>
    <row r="117" spans="1:40" s="732" customFormat="1" ht="39.950000000000003" customHeight="1">
      <c r="A117" s="644"/>
      <c r="B117" s="662" t="s">
        <v>3335</v>
      </c>
      <c r="C117" s="653"/>
      <c r="D117" s="644"/>
      <c r="E117" s="644"/>
      <c r="F117" s="644"/>
      <c r="G117" s="644"/>
      <c r="H117" s="644"/>
      <c r="I117" s="734"/>
      <c r="J117" s="644"/>
      <c r="K117" s="644"/>
      <c r="L117" s="644"/>
      <c r="M117" s="644"/>
      <c r="N117" s="644"/>
      <c r="O117" s="734"/>
      <c r="P117" s="734"/>
      <c r="Q117" s="734"/>
      <c r="R117" s="734"/>
      <c r="S117" s="734"/>
      <c r="T117" s="645"/>
      <c r="U117" s="645"/>
      <c r="V117" s="645"/>
      <c r="W117" s="645"/>
      <c r="X117" s="645"/>
      <c r="Y117" s="645"/>
      <c r="Z117" s="645"/>
      <c r="AA117" s="645"/>
      <c r="AB117" s="645"/>
      <c r="AC117" s="645"/>
      <c r="AD117" s="645"/>
      <c r="AE117" s="645"/>
      <c r="AF117" s="645"/>
      <c r="AG117" s="645"/>
      <c r="AH117" s="645"/>
      <c r="AI117" s="646"/>
      <c r="AJ117" s="646"/>
      <c r="AK117" s="646"/>
      <c r="AL117" s="647">
        <v>1</v>
      </c>
      <c r="AM117" s="149"/>
      <c r="AN117" s="149"/>
    </row>
    <row r="118" spans="1:40" ht="25.5">
      <c r="A118" s="644"/>
      <c r="B118" s="735"/>
      <c r="C118" s="736"/>
      <c r="D118" s="736"/>
      <c r="E118" s="736"/>
      <c r="F118" s="737"/>
      <c r="G118" s="737"/>
      <c r="H118" s="737"/>
      <c r="I118" s="737"/>
      <c r="J118" s="645"/>
      <c r="K118" s="645"/>
      <c r="L118" s="645"/>
      <c r="M118" s="645"/>
      <c r="N118" s="645"/>
      <c r="O118" s="645"/>
      <c r="P118" s="646"/>
      <c r="Q118" s="734"/>
      <c r="R118" s="734"/>
      <c r="S118" s="734"/>
      <c r="T118" s="645"/>
      <c r="U118" s="645"/>
      <c r="V118" s="645"/>
      <c r="W118" s="645"/>
      <c r="X118" s="645"/>
      <c r="Y118" s="645"/>
      <c r="Z118" s="645"/>
      <c r="AA118" s="645"/>
      <c r="AB118" s="645"/>
      <c r="AC118" s="645"/>
      <c r="AD118" s="645"/>
      <c r="AE118" s="645"/>
      <c r="AF118" s="645"/>
      <c r="AG118" s="645"/>
      <c r="AH118" s="645"/>
      <c r="AI118" s="646"/>
      <c r="AJ118" s="646"/>
      <c r="AK118" s="646"/>
      <c r="AL118" s="647">
        <v>1</v>
      </c>
    </row>
    <row r="119" spans="1:40" ht="26.25">
      <c r="A119" s="644"/>
      <c r="B119" s="468"/>
      <c r="C119" s="468"/>
      <c r="D119" s="468"/>
      <c r="E119" s="468"/>
      <c r="F119" s="645"/>
      <c r="G119" s="645"/>
      <c r="H119" s="645"/>
      <c r="I119" s="645"/>
      <c r="J119" s="645"/>
      <c r="K119" s="656"/>
      <c r="L119" s="645"/>
      <c r="M119" s="645"/>
      <c r="N119" s="645"/>
      <c r="O119" s="645"/>
      <c r="P119" s="646"/>
      <c r="Q119" s="734"/>
      <c r="R119" s="734"/>
      <c r="S119" s="734"/>
      <c r="T119" s="645"/>
      <c r="U119" s="645"/>
      <c r="V119" s="645"/>
      <c r="W119" s="645"/>
      <c r="X119" s="645"/>
      <c r="Y119" s="645"/>
      <c r="Z119" s="645"/>
      <c r="AA119" s="645"/>
      <c r="AB119" s="645"/>
      <c r="AC119" s="645"/>
      <c r="AD119" s="645"/>
      <c r="AE119" s="645"/>
      <c r="AF119" s="645"/>
      <c r="AG119" s="645"/>
      <c r="AH119" s="645"/>
      <c r="AI119" s="646"/>
      <c r="AJ119" s="646"/>
      <c r="AK119" s="646"/>
      <c r="AL119" s="647">
        <v>1</v>
      </c>
    </row>
    <row r="120" spans="1:40" ht="21">
      <c r="A120" s="644"/>
      <c r="B120" s="738" t="s">
        <v>3336</v>
      </c>
      <c r="C120" s="738"/>
      <c r="D120" s="738"/>
      <c r="E120" s="738"/>
      <c r="F120" s="738"/>
      <c r="G120" s="739" t="s">
        <v>3337</v>
      </c>
      <c r="H120" s="740"/>
      <c r="I120" s="740"/>
      <c r="J120" s="740"/>
      <c r="K120" s="740"/>
      <c r="L120" s="740"/>
      <c r="M120" s="740"/>
      <c r="N120" s="741" t="s">
        <v>3338</v>
      </c>
      <c r="O120" s="742"/>
      <c r="P120" s="743"/>
      <c r="Q120" s="734"/>
      <c r="R120" s="734"/>
      <c r="S120" s="734"/>
      <c r="T120" s="645"/>
      <c r="U120" s="645"/>
      <c r="V120" s="645"/>
      <c r="W120" s="645"/>
      <c r="X120" s="645"/>
      <c r="Y120" s="645"/>
      <c r="Z120" s="645"/>
      <c r="AA120" s="645"/>
      <c r="AB120" s="645"/>
      <c r="AC120" s="645"/>
      <c r="AD120" s="645"/>
      <c r="AE120" s="645"/>
      <c r="AF120" s="645"/>
      <c r="AG120" s="645"/>
      <c r="AH120" s="645"/>
      <c r="AI120" s="646"/>
      <c r="AJ120" s="646"/>
      <c r="AK120" s="646"/>
      <c r="AL120" s="647">
        <v>1</v>
      </c>
    </row>
    <row r="121" spans="1:40" ht="21">
      <c r="A121" s="644"/>
      <c r="B121" s="744" t="s">
        <v>3339</v>
      </c>
      <c r="C121" s="745" t="s">
        <v>3340</v>
      </c>
      <c r="D121" s="746" t="s">
        <v>3341</v>
      </c>
      <c r="E121" s="746"/>
      <c r="F121" s="747"/>
      <c r="G121" s="748" t="s">
        <v>3342</v>
      </c>
      <c r="H121" s="749"/>
      <c r="I121" s="750"/>
      <c r="J121" s="750"/>
      <c r="K121" s="750"/>
      <c r="L121" s="750"/>
      <c r="M121" s="750"/>
      <c r="N121" s="750"/>
      <c r="O121" s="751"/>
      <c r="P121" s="752"/>
      <c r="Q121" s="734"/>
      <c r="R121" s="734"/>
      <c r="S121" s="734"/>
      <c r="T121" s="645"/>
      <c r="U121" s="645"/>
      <c r="V121" s="645"/>
      <c r="W121" s="645"/>
      <c r="X121" s="645"/>
      <c r="Y121" s="645"/>
      <c r="Z121" s="645"/>
      <c r="AA121" s="645"/>
      <c r="AB121" s="645"/>
      <c r="AC121" s="645"/>
      <c r="AD121" s="645"/>
      <c r="AE121" s="645"/>
      <c r="AF121" s="645"/>
      <c r="AG121" s="645"/>
      <c r="AH121" s="645"/>
      <c r="AI121" s="646"/>
      <c r="AJ121" s="646"/>
      <c r="AK121" s="646"/>
      <c r="AL121" s="647">
        <v>1</v>
      </c>
    </row>
    <row r="122" spans="1:40" ht="21">
      <c r="A122" s="644"/>
      <c r="B122" s="753">
        <v>1250</v>
      </c>
      <c r="C122" s="754">
        <v>1</v>
      </c>
      <c r="D122" s="755" t="s">
        <v>3343</v>
      </c>
      <c r="E122" s="755"/>
      <c r="F122" s="756">
        <f>C122*B122</f>
        <v>1250</v>
      </c>
      <c r="G122" s="757" t="str">
        <f>INT(F122/N122) &amp; " " &amp; G121 &amp; " de " &amp; N122 &amp; " " &amp; D122 &amp; IF(MOD(F122,N122)&gt;0, " + 1 contenant de " &amp; TEXT(MOD(F122,N122), "0.00") &amp; " " &amp; D122, "")</f>
        <v>178 Barquette(s) de 7 tranches + 1 contenant de 4.00 tranches</v>
      </c>
      <c r="H122" s="747"/>
      <c r="I122" s="758"/>
      <c r="J122" s="759"/>
      <c r="K122" s="759"/>
      <c r="L122" s="759"/>
      <c r="M122" s="759"/>
      <c r="N122" s="760">
        <v>7</v>
      </c>
      <c r="O122" s="750" t="str">
        <f>D122</f>
        <v>tranches</v>
      </c>
      <c r="P122" s="761"/>
      <c r="Q122" s="734"/>
      <c r="R122" s="734"/>
      <c r="S122" s="734"/>
      <c r="T122" s="645"/>
      <c r="U122" s="645"/>
      <c r="V122" s="645"/>
      <c r="W122" s="645"/>
      <c r="X122" s="645"/>
      <c r="Y122" s="645"/>
      <c r="Z122" s="645"/>
      <c r="AA122" s="645"/>
      <c r="AB122" s="645"/>
      <c r="AC122" s="645"/>
      <c r="AD122" s="645"/>
      <c r="AE122" s="645"/>
      <c r="AF122" s="645"/>
      <c r="AG122" s="645"/>
      <c r="AH122" s="645"/>
      <c r="AI122" s="646"/>
      <c r="AJ122" s="646"/>
      <c r="AK122" s="646"/>
      <c r="AL122" s="647">
        <v>1</v>
      </c>
    </row>
    <row r="123" spans="1:40" ht="21">
      <c r="A123" s="644"/>
      <c r="B123" s="753"/>
      <c r="C123" s="762">
        <v>130</v>
      </c>
      <c r="D123" s="763" t="s">
        <v>3344</v>
      </c>
      <c r="E123" s="764"/>
      <c r="F123" s="765">
        <f>(C123*B122)/1000</f>
        <v>162.5</v>
      </c>
      <c r="G123" s="266" t="str">
        <f>INT(F123/N123) &amp; " " &amp; G121 &amp; " de " &amp; N123 &amp; " kg" &amp; IF(MOD(F123,N123)=0, "", IF(MOD(F123,N123)=N123, "", " + 1 contenant de " &amp; TEXT(MOD(F123,N123), "0.00") &amp; " kg"))</f>
        <v>125 Barquette(s) de 1.3 kg + 1 contenant de 1.30 kg</v>
      </c>
      <c r="H123" s="766"/>
      <c r="I123" s="750"/>
      <c r="J123" s="747"/>
      <c r="K123" s="747"/>
      <c r="L123" s="747"/>
      <c r="M123" s="747"/>
      <c r="N123" s="767">
        <v>1.3</v>
      </c>
      <c r="O123" s="751"/>
      <c r="P123" s="752"/>
      <c r="Q123" s="734"/>
      <c r="R123" s="734"/>
      <c r="S123" s="734"/>
      <c r="T123" s="645"/>
      <c r="U123" s="645"/>
      <c r="V123" s="645"/>
      <c r="W123" s="645"/>
      <c r="X123" s="645"/>
      <c r="Y123" s="645"/>
      <c r="Z123" s="645"/>
      <c r="AA123" s="645"/>
      <c r="AB123" s="645"/>
      <c r="AC123" s="645"/>
      <c r="AD123" s="645"/>
      <c r="AE123" s="645"/>
      <c r="AF123" s="645"/>
      <c r="AG123" s="645"/>
      <c r="AH123" s="645"/>
      <c r="AI123" s="646"/>
      <c r="AJ123" s="646"/>
      <c r="AK123" s="646"/>
      <c r="AL123" s="647">
        <v>1</v>
      </c>
    </row>
    <row r="124" spans="1:40" ht="21">
      <c r="A124" s="644"/>
      <c r="B124" s="768" t="s">
        <v>3345</v>
      </c>
      <c r="C124" s="769"/>
      <c r="D124" s="769"/>
      <c r="E124" s="769"/>
      <c r="F124" s="769"/>
      <c r="G124" s="769"/>
      <c r="H124" s="769"/>
      <c r="I124" s="769"/>
      <c r="J124" s="769"/>
      <c r="K124" s="769"/>
      <c r="L124" s="769"/>
      <c r="M124" s="769"/>
      <c r="N124" s="770"/>
      <c r="O124" s="771"/>
      <c r="P124" s="772"/>
      <c r="Q124" s="734"/>
      <c r="R124" s="734"/>
      <c r="S124" s="734"/>
      <c r="T124" s="645"/>
      <c r="U124" s="645"/>
      <c r="V124" s="645"/>
      <c r="W124" s="645"/>
      <c r="X124" s="645"/>
      <c r="Y124" s="645"/>
      <c r="Z124" s="645"/>
      <c r="AA124" s="645"/>
      <c r="AB124" s="645"/>
      <c r="AC124" s="645"/>
      <c r="AD124" s="645"/>
      <c r="AE124" s="645"/>
      <c r="AF124" s="645"/>
      <c r="AG124" s="645"/>
      <c r="AH124" s="645"/>
      <c r="AI124" s="646"/>
      <c r="AJ124" s="646"/>
      <c r="AK124" s="646"/>
      <c r="AL124" s="647">
        <v>1</v>
      </c>
    </row>
    <row r="125" spans="1:40" ht="21">
      <c r="A125" s="644"/>
      <c r="B125" s="773"/>
      <c r="C125" s="774"/>
      <c r="D125" s="775"/>
      <c r="E125" s="775"/>
      <c r="F125" s="776"/>
      <c r="G125" s="777"/>
      <c r="H125" s="778"/>
      <c r="I125" s="779"/>
      <c r="J125" s="780"/>
      <c r="K125" s="780"/>
      <c r="L125" s="780"/>
      <c r="M125" s="780"/>
      <c r="N125" s="781"/>
      <c r="O125" s="782"/>
      <c r="P125" s="783"/>
      <c r="Q125" s="734"/>
      <c r="R125" s="734"/>
      <c r="S125" s="734"/>
      <c r="T125" s="645"/>
      <c r="U125" s="645"/>
      <c r="V125" s="645"/>
      <c r="W125" s="645"/>
      <c r="X125" s="645"/>
      <c r="Y125" s="645"/>
      <c r="Z125" s="645"/>
      <c r="AA125" s="645"/>
      <c r="AB125" s="645"/>
      <c r="AC125" s="645"/>
      <c r="AD125" s="645"/>
      <c r="AE125" s="645"/>
      <c r="AF125" s="645"/>
      <c r="AG125" s="645"/>
      <c r="AH125" s="645"/>
      <c r="AI125" s="646"/>
      <c r="AJ125" s="646"/>
      <c r="AK125" s="646"/>
      <c r="AL125" s="647">
        <v>1</v>
      </c>
    </row>
    <row r="126" spans="1:40" ht="27">
      <c r="A126" s="644"/>
      <c r="B126" s="784"/>
      <c r="C126" s="644"/>
      <c r="D126" s="644"/>
      <c r="E126" s="644"/>
      <c r="F126" s="644"/>
      <c r="G126" s="644"/>
      <c r="H126" s="644"/>
      <c r="I126" s="734"/>
      <c r="J126" s="644"/>
      <c r="K126" s="644"/>
      <c r="L126" s="644"/>
      <c r="M126" s="644"/>
      <c r="N126" s="644"/>
      <c r="O126" s="734"/>
      <c r="P126" s="734"/>
      <c r="Q126" s="734"/>
      <c r="R126" s="734"/>
      <c r="S126" s="734"/>
      <c r="T126" s="645"/>
      <c r="U126" s="645"/>
      <c r="V126" s="645"/>
      <c r="W126" s="645"/>
      <c r="X126" s="645"/>
      <c r="Y126" s="645"/>
      <c r="Z126" s="645"/>
      <c r="AA126" s="645"/>
      <c r="AB126" s="645"/>
      <c r="AC126" s="645"/>
      <c r="AD126" s="645"/>
      <c r="AE126" s="645"/>
      <c r="AF126" s="645"/>
      <c r="AG126" s="645"/>
      <c r="AH126" s="645"/>
      <c r="AI126" s="646"/>
      <c r="AJ126" s="646"/>
      <c r="AK126" s="646"/>
      <c r="AL126" s="647">
        <v>1</v>
      </c>
    </row>
    <row r="127" spans="1:40" s="149" customFormat="1" ht="30" customHeight="1">
      <c r="A127" s="644"/>
      <c r="B127" s="785" t="s">
        <v>3346</v>
      </c>
      <c r="C127" s="786"/>
      <c r="D127" s="786"/>
      <c r="E127" s="786"/>
      <c r="F127" s="786"/>
      <c r="G127" s="786"/>
      <c r="H127" s="786"/>
      <c r="I127" s="786"/>
      <c r="J127" s="786"/>
      <c r="K127" s="672" t="s">
        <v>15</v>
      </c>
      <c r="L127" s="672"/>
      <c r="M127" s="672"/>
      <c r="N127" s="672"/>
      <c r="O127" s="672"/>
      <c r="P127" s="468"/>
      <c r="Q127" s="468"/>
      <c r="R127" s="468"/>
      <c r="S127" s="468"/>
      <c r="T127" s="468"/>
      <c r="U127" s="468"/>
      <c r="V127" s="468"/>
      <c r="W127" s="468"/>
      <c r="X127" s="468"/>
      <c r="Y127" s="468"/>
      <c r="Z127" s="468"/>
      <c r="AA127" s="468"/>
      <c r="AB127" s="468"/>
      <c r="AC127" s="468"/>
      <c r="AD127" s="468"/>
      <c r="AE127" s="468"/>
      <c r="AF127" s="646"/>
      <c r="AG127" s="646"/>
      <c r="AH127" s="646"/>
      <c r="AI127" s="646"/>
      <c r="AJ127" s="646"/>
      <c r="AK127" s="646"/>
      <c r="AL127" s="647">
        <v>1</v>
      </c>
    </row>
    <row r="128" spans="1:40" s="149" customFormat="1" ht="30" customHeight="1">
      <c r="A128" s="644"/>
      <c r="B128" s="787" t="s">
        <v>3347</v>
      </c>
      <c r="C128" s="786"/>
      <c r="D128" s="786"/>
      <c r="E128" s="786"/>
      <c r="F128" s="786"/>
      <c r="G128" s="786"/>
      <c r="H128" s="786"/>
      <c r="I128" s="786"/>
      <c r="J128" s="786"/>
      <c r="K128" s="672" t="s">
        <v>15</v>
      </c>
      <c r="L128" s="672"/>
      <c r="M128" s="672"/>
      <c r="N128" s="672"/>
      <c r="O128" s="672"/>
      <c r="P128" s="468"/>
      <c r="Q128" s="468"/>
      <c r="R128" s="468"/>
      <c r="S128" s="468"/>
      <c r="T128" s="468"/>
      <c r="U128" s="468"/>
      <c r="V128" s="468"/>
      <c r="W128" s="468"/>
      <c r="X128" s="468"/>
      <c r="Y128" s="468"/>
      <c r="Z128" s="468"/>
      <c r="AA128" s="468"/>
      <c r="AB128" s="468"/>
      <c r="AC128" s="468"/>
      <c r="AD128" s="468"/>
      <c r="AE128" s="468"/>
      <c r="AF128" s="646"/>
      <c r="AG128" s="646"/>
      <c r="AH128" s="646"/>
      <c r="AI128" s="646"/>
      <c r="AJ128" s="646"/>
      <c r="AK128" s="646"/>
      <c r="AL128" s="647">
        <v>1</v>
      </c>
    </row>
    <row r="129" spans="1:38" s="149" customFormat="1" ht="30" customHeight="1">
      <c r="A129" s="644"/>
      <c r="B129" s="787" t="s">
        <v>3348</v>
      </c>
      <c r="C129" s="786"/>
      <c r="D129" s="786"/>
      <c r="E129" s="786"/>
      <c r="F129" s="786"/>
      <c r="G129" s="786"/>
      <c r="H129" s="786"/>
      <c r="I129" s="786"/>
      <c r="J129" s="786"/>
      <c r="K129" s="672" t="s">
        <v>15</v>
      </c>
      <c r="L129" s="672"/>
      <c r="M129" s="672"/>
      <c r="N129" s="672"/>
      <c r="O129" s="672"/>
      <c r="P129" s="468"/>
      <c r="Q129" s="468"/>
      <c r="R129" s="468"/>
      <c r="S129" s="468"/>
      <c r="T129" s="468"/>
      <c r="U129" s="468"/>
      <c r="V129" s="468"/>
      <c r="W129" s="468"/>
      <c r="X129" s="468"/>
      <c r="Y129" s="468"/>
      <c r="Z129" s="468"/>
      <c r="AA129" s="468"/>
      <c r="AB129" s="468"/>
      <c r="AC129" s="468"/>
      <c r="AD129" s="468"/>
      <c r="AE129" s="468"/>
      <c r="AF129" s="646"/>
      <c r="AG129" s="646"/>
      <c r="AH129" s="646"/>
      <c r="AI129" s="646"/>
      <c r="AJ129" s="646"/>
      <c r="AK129" s="646"/>
      <c r="AL129" s="647">
        <v>1</v>
      </c>
    </row>
    <row r="130" spans="1:38" s="149" customFormat="1" ht="30" customHeight="1">
      <c r="A130" s="644"/>
      <c r="B130" s="787" t="s">
        <v>3349</v>
      </c>
      <c r="C130" s="786"/>
      <c r="D130" s="786"/>
      <c r="E130" s="786"/>
      <c r="F130" s="786"/>
      <c r="G130" s="786"/>
      <c r="H130" s="786"/>
      <c r="I130" s="786"/>
      <c r="J130" s="786"/>
      <c r="K130" s="672" t="s">
        <v>15</v>
      </c>
      <c r="L130" s="672"/>
      <c r="M130" s="672"/>
      <c r="N130" s="672"/>
      <c r="O130" s="672"/>
      <c r="P130" s="468"/>
      <c r="Q130" s="468"/>
      <c r="R130" s="468"/>
      <c r="S130" s="468"/>
      <c r="T130" s="468"/>
      <c r="U130" s="468"/>
      <c r="V130" s="468"/>
      <c r="W130" s="468"/>
      <c r="X130" s="468"/>
      <c r="Y130" s="468"/>
      <c r="Z130" s="468"/>
      <c r="AA130" s="468"/>
      <c r="AB130" s="468"/>
      <c r="AC130" s="468"/>
      <c r="AD130" s="468"/>
      <c r="AE130" s="468"/>
      <c r="AF130" s="646"/>
      <c r="AG130" s="646"/>
      <c r="AH130" s="646"/>
      <c r="AI130" s="646"/>
      <c r="AJ130" s="646"/>
      <c r="AK130" s="646"/>
      <c r="AL130" s="647">
        <v>1</v>
      </c>
    </row>
    <row r="131" spans="1:38" s="149" customFormat="1" ht="30" customHeight="1">
      <c r="A131" s="644"/>
      <c r="B131" s="788" t="s">
        <v>3350</v>
      </c>
      <c r="C131" s="786"/>
      <c r="D131" s="786"/>
      <c r="E131" s="786"/>
      <c r="F131" s="786"/>
      <c r="G131" s="786"/>
      <c r="H131" s="786"/>
      <c r="I131" s="786"/>
      <c r="J131" s="786"/>
      <c r="K131" s="672" t="s">
        <v>15</v>
      </c>
      <c r="L131" s="672"/>
      <c r="M131" s="672"/>
      <c r="N131" s="672"/>
      <c r="O131" s="672"/>
      <c r="P131" s="468"/>
      <c r="Q131" s="468"/>
      <c r="R131" s="468"/>
      <c r="S131" s="468"/>
      <c r="T131" s="468"/>
      <c r="U131" s="468"/>
      <c r="V131" s="468"/>
      <c r="W131" s="468"/>
      <c r="X131" s="468"/>
      <c r="Y131" s="468"/>
      <c r="Z131" s="468"/>
      <c r="AA131" s="468"/>
      <c r="AB131" s="468"/>
      <c r="AC131" s="468"/>
      <c r="AD131" s="468"/>
      <c r="AE131" s="468"/>
      <c r="AF131" s="646"/>
      <c r="AG131" s="646"/>
      <c r="AH131" s="646"/>
      <c r="AI131" s="646"/>
      <c r="AJ131" s="646"/>
      <c r="AK131" s="646"/>
      <c r="AL131" s="647">
        <v>1</v>
      </c>
    </row>
    <row r="132" spans="1:38" s="149" customFormat="1" ht="30" customHeight="1">
      <c r="A132" s="644"/>
      <c r="B132" s="787" t="s">
        <v>3351</v>
      </c>
      <c r="C132" s="786"/>
      <c r="D132" s="786"/>
      <c r="E132" s="786"/>
      <c r="F132" s="786"/>
      <c r="G132" s="786"/>
      <c r="H132" s="786"/>
      <c r="I132" s="786"/>
      <c r="J132" s="786"/>
      <c r="K132" s="672" t="s">
        <v>15</v>
      </c>
      <c r="L132" s="672"/>
      <c r="M132" s="672"/>
      <c r="N132" s="672"/>
      <c r="O132" s="672"/>
      <c r="P132" s="468"/>
      <c r="Q132" s="468"/>
      <c r="R132" s="468"/>
      <c r="S132" s="468"/>
      <c r="T132" s="468"/>
      <c r="U132" s="468"/>
      <c r="V132" s="468"/>
      <c r="W132" s="468"/>
      <c r="X132" s="468"/>
      <c r="Y132" s="468"/>
      <c r="Z132" s="468"/>
      <c r="AA132" s="468"/>
      <c r="AB132" s="468"/>
      <c r="AC132" s="468"/>
      <c r="AD132" s="468"/>
      <c r="AE132" s="468"/>
      <c r="AF132" s="646"/>
      <c r="AG132" s="646"/>
      <c r="AH132" s="646"/>
      <c r="AI132" s="646"/>
      <c r="AJ132" s="646"/>
      <c r="AK132" s="646"/>
      <c r="AL132" s="647">
        <v>1</v>
      </c>
    </row>
    <row r="133" spans="1:38" s="149" customFormat="1" ht="30" customHeight="1">
      <c r="A133" s="644"/>
      <c r="B133" s="789" t="s">
        <v>3352</v>
      </c>
      <c r="C133" s="786"/>
      <c r="D133" s="786"/>
      <c r="E133" s="786"/>
      <c r="F133" s="786"/>
      <c r="G133" s="786"/>
      <c r="H133" s="786"/>
      <c r="I133" s="786"/>
      <c r="J133" s="786"/>
      <c r="K133" s="672" t="s">
        <v>15</v>
      </c>
      <c r="L133" s="672"/>
      <c r="M133" s="672"/>
      <c r="N133" s="672"/>
      <c r="O133" s="672"/>
      <c r="P133" s="468"/>
      <c r="Q133" s="468"/>
      <c r="R133" s="468"/>
      <c r="S133" s="468"/>
      <c r="T133" s="468"/>
      <c r="U133" s="468"/>
      <c r="V133" s="468"/>
      <c r="W133" s="468"/>
      <c r="X133" s="468"/>
      <c r="Y133" s="468"/>
      <c r="Z133" s="468"/>
      <c r="AA133" s="468"/>
      <c r="AB133" s="468"/>
      <c r="AC133" s="468"/>
      <c r="AD133" s="468"/>
      <c r="AE133" s="468"/>
      <c r="AF133" s="646"/>
      <c r="AG133" s="646"/>
      <c r="AH133" s="646"/>
      <c r="AI133" s="646"/>
      <c r="AJ133" s="646"/>
      <c r="AK133" s="646"/>
      <c r="AL133" s="647">
        <v>1</v>
      </c>
    </row>
    <row r="134" spans="1:38" s="149" customFormat="1" ht="30" customHeight="1">
      <c r="A134" s="644"/>
      <c r="B134" s="787" t="s">
        <v>3353</v>
      </c>
      <c r="C134" s="786"/>
      <c r="D134" s="786"/>
      <c r="E134" s="786"/>
      <c r="F134" s="786"/>
      <c r="G134" s="786"/>
      <c r="H134" s="786"/>
      <c r="I134" s="786"/>
      <c r="J134" s="786"/>
      <c r="K134" s="672" t="s">
        <v>15</v>
      </c>
      <c r="L134" s="672"/>
      <c r="M134" s="672"/>
      <c r="N134" s="672"/>
      <c r="O134" s="672"/>
      <c r="P134" s="468"/>
      <c r="Q134" s="468"/>
      <c r="R134" s="468"/>
      <c r="S134" s="468"/>
      <c r="T134" s="468"/>
      <c r="U134" s="468"/>
      <c r="V134" s="468"/>
      <c r="W134" s="468"/>
      <c r="X134" s="468"/>
      <c r="Y134" s="468"/>
      <c r="Z134" s="468"/>
      <c r="AA134" s="468"/>
      <c r="AB134" s="468"/>
      <c r="AC134" s="468"/>
      <c r="AD134" s="468"/>
      <c r="AE134" s="468"/>
      <c r="AF134" s="646"/>
      <c r="AG134" s="646"/>
      <c r="AH134" s="646"/>
      <c r="AI134" s="646"/>
      <c r="AJ134" s="646"/>
      <c r="AK134" s="646"/>
      <c r="AL134" s="647">
        <v>1</v>
      </c>
    </row>
    <row r="135" spans="1:38" s="149" customFormat="1" ht="30" customHeight="1">
      <c r="A135" s="644"/>
      <c r="B135" s="786"/>
      <c r="C135" s="786"/>
      <c r="D135" s="786"/>
      <c r="E135" s="786"/>
      <c r="F135" s="786"/>
      <c r="G135" s="786"/>
      <c r="H135" s="786"/>
      <c r="I135" s="786"/>
      <c r="J135" s="786"/>
      <c r="K135" s="672" t="s">
        <v>15</v>
      </c>
      <c r="L135" s="672"/>
      <c r="M135" s="672"/>
      <c r="N135" s="672"/>
      <c r="O135" s="672"/>
      <c r="P135" s="468"/>
      <c r="Q135" s="468"/>
      <c r="R135" s="468"/>
      <c r="S135" s="468"/>
      <c r="T135" s="468"/>
      <c r="U135" s="468"/>
      <c r="V135" s="468"/>
      <c r="W135" s="468"/>
      <c r="X135" s="468"/>
      <c r="Y135" s="468"/>
      <c r="Z135" s="468"/>
      <c r="AA135" s="468"/>
      <c r="AB135" s="468"/>
      <c r="AC135" s="468"/>
      <c r="AD135" s="468"/>
      <c r="AE135" s="468"/>
      <c r="AF135" s="646"/>
      <c r="AG135" s="646"/>
      <c r="AH135" s="646"/>
      <c r="AI135" s="646"/>
      <c r="AJ135" s="646"/>
      <c r="AK135" s="646"/>
      <c r="AL135" s="647">
        <v>1</v>
      </c>
    </row>
    <row r="136" spans="1:38" s="149" customFormat="1" ht="30" customHeight="1">
      <c r="A136" s="644"/>
      <c r="B136" s="787" t="s">
        <v>3354</v>
      </c>
      <c r="C136" s="786"/>
      <c r="D136" s="786"/>
      <c r="E136" s="786"/>
      <c r="F136" s="786"/>
      <c r="G136" s="786"/>
      <c r="H136" s="786"/>
      <c r="I136" s="786"/>
      <c r="J136" s="786"/>
      <c r="K136" s="672" t="s">
        <v>15</v>
      </c>
      <c r="L136" s="672"/>
      <c r="M136" s="672"/>
      <c r="N136" s="672"/>
      <c r="O136" s="672"/>
      <c r="P136" s="468"/>
      <c r="Q136" s="468"/>
      <c r="R136" s="468"/>
      <c r="S136" s="468"/>
      <c r="T136" s="468"/>
      <c r="U136" s="468"/>
      <c r="V136" s="468"/>
      <c r="W136" s="468"/>
      <c r="X136" s="468"/>
      <c r="Y136" s="468"/>
      <c r="Z136" s="468"/>
      <c r="AA136" s="468"/>
      <c r="AB136" s="468"/>
      <c r="AC136" s="468"/>
      <c r="AD136" s="468"/>
      <c r="AE136" s="468"/>
      <c r="AF136" s="646"/>
      <c r="AG136" s="646"/>
      <c r="AH136" s="646"/>
      <c r="AI136" s="646"/>
      <c r="AJ136" s="646"/>
      <c r="AK136" s="646"/>
      <c r="AL136" s="647">
        <v>1</v>
      </c>
    </row>
    <row r="137" spans="1:38" s="149" customFormat="1" ht="30" customHeight="1">
      <c r="A137" s="644"/>
      <c r="B137" s="788" t="s">
        <v>3355</v>
      </c>
      <c r="C137" s="786"/>
      <c r="D137" s="786"/>
      <c r="E137" s="786"/>
      <c r="F137" s="786"/>
      <c r="G137" s="786"/>
      <c r="H137" s="786"/>
      <c r="I137" s="786"/>
      <c r="J137" s="786"/>
      <c r="K137" s="672" t="s">
        <v>15</v>
      </c>
      <c r="L137" s="672"/>
      <c r="M137" s="672"/>
      <c r="N137" s="672"/>
      <c r="O137" s="672"/>
      <c r="P137" s="468"/>
      <c r="Q137" s="468"/>
      <c r="R137" s="468"/>
      <c r="S137" s="468"/>
      <c r="T137" s="468"/>
      <c r="U137" s="468"/>
      <c r="V137" s="468"/>
      <c r="W137" s="468"/>
      <c r="X137" s="468"/>
      <c r="Y137" s="468"/>
      <c r="Z137" s="468"/>
      <c r="AA137" s="468"/>
      <c r="AB137" s="468"/>
      <c r="AC137" s="468"/>
      <c r="AD137" s="468"/>
      <c r="AE137" s="468"/>
      <c r="AF137" s="646"/>
      <c r="AG137" s="646"/>
      <c r="AH137" s="646"/>
      <c r="AI137" s="646"/>
      <c r="AJ137" s="646"/>
      <c r="AK137" s="646"/>
      <c r="AL137" s="647">
        <v>1</v>
      </c>
    </row>
    <row r="138" spans="1:38" s="149" customFormat="1" ht="30" customHeight="1">
      <c r="A138" s="644"/>
      <c r="B138" s="787"/>
      <c r="C138" s="786"/>
      <c r="D138" s="786"/>
      <c r="E138" s="786"/>
      <c r="F138" s="786"/>
      <c r="G138" s="786"/>
      <c r="H138" s="786"/>
      <c r="I138" s="786"/>
      <c r="J138" s="786"/>
      <c r="K138" s="672" t="s">
        <v>15</v>
      </c>
      <c r="L138" s="672"/>
      <c r="M138" s="672"/>
      <c r="N138" s="672"/>
      <c r="O138" s="672"/>
      <c r="P138" s="468"/>
      <c r="Q138" s="468"/>
      <c r="R138" s="468"/>
      <c r="S138" s="468"/>
      <c r="T138" s="468"/>
      <c r="U138" s="468"/>
      <c r="V138" s="468"/>
      <c r="W138" s="468"/>
      <c r="X138" s="468"/>
      <c r="Y138" s="468"/>
      <c r="Z138" s="468"/>
      <c r="AA138" s="468"/>
      <c r="AB138" s="468"/>
      <c r="AC138" s="468"/>
      <c r="AD138" s="468"/>
      <c r="AE138" s="468"/>
      <c r="AF138" s="646"/>
      <c r="AG138" s="646"/>
      <c r="AH138" s="646"/>
      <c r="AI138" s="646"/>
      <c r="AJ138" s="646"/>
      <c r="AK138" s="646"/>
      <c r="AL138" s="647">
        <v>1</v>
      </c>
    </row>
    <row r="139" spans="1:38" s="149" customFormat="1" ht="30" customHeight="1">
      <c r="A139" s="644"/>
      <c r="B139" s="787" t="s">
        <v>3356</v>
      </c>
      <c r="C139" s="786"/>
      <c r="D139" s="786"/>
      <c r="E139" s="786"/>
      <c r="F139" s="786"/>
      <c r="G139" s="786"/>
      <c r="H139" s="786"/>
      <c r="I139" s="786"/>
      <c r="J139" s="786"/>
      <c r="K139" s="672" t="s">
        <v>15</v>
      </c>
      <c r="L139" s="672"/>
      <c r="M139" s="672"/>
      <c r="N139" s="672"/>
      <c r="O139" s="672"/>
      <c r="P139" s="468"/>
      <c r="Q139" s="468"/>
      <c r="R139" s="468"/>
      <c r="S139" s="468"/>
      <c r="T139" s="468"/>
      <c r="U139" s="468"/>
      <c r="V139" s="468"/>
      <c r="W139" s="468"/>
      <c r="X139" s="468"/>
      <c r="Y139" s="468"/>
      <c r="Z139" s="468"/>
      <c r="AA139" s="468"/>
      <c r="AB139" s="468"/>
      <c r="AC139" s="468"/>
      <c r="AD139" s="468"/>
      <c r="AE139" s="468"/>
      <c r="AF139" s="646"/>
      <c r="AG139" s="646"/>
      <c r="AH139" s="646"/>
      <c r="AI139" s="646"/>
      <c r="AJ139" s="646"/>
      <c r="AK139" s="646"/>
      <c r="AL139" s="647">
        <v>1</v>
      </c>
    </row>
    <row r="140" spans="1:38" s="149" customFormat="1" ht="30" customHeight="1">
      <c r="A140" s="644"/>
      <c r="B140" s="788" t="s">
        <v>3357</v>
      </c>
      <c r="C140" s="786"/>
      <c r="D140" s="786"/>
      <c r="E140" s="786"/>
      <c r="F140" s="786"/>
      <c r="G140" s="786"/>
      <c r="H140" s="786"/>
      <c r="I140" s="786"/>
      <c r="J140" s="786"/>
      <c r="K140" s="672" t="s">
        <v>15</v>
      </c>
      <c r="L140" s="672"/>
      <c r="M140" s="672"/>
      <c r="N140" s="672"/>
      <c r="O140" s="672"/>
      <c r="P140" s="468"/>
      <c r="Q140" s="468"/>
      <c r="R140" s="468"/>
      <c r="S140" s="468"/>
      <c r="T140" s="468"/>
      <c r="U140" s="468"/>
      <c r="V140" s="468"/>
      <c r="W140" s="468"/>
      <c r="X140" s="468"/>
      <c r="Y140" s="468"/>
      <c r="Z140" s="468"/>
      <c r="AA140" s="468"/>
      <c r="AB140" s="468"/>
      <c r="AC140" s="468"/>
      <c r="AD140" s="468"/>
      <c r="AE140" s="468"/>
      <c r="AF140" s="646"/>
      <c r="AG140" s="646"/>
      <c r="AH140" s="646"/>
      <c r="AI140" s="646"/>
      <c r="AJ140" s="646"/>
      <c r="AK140" s="646"/>
      <c r="AL140" s="647">
        <v>1</v>
      </c>
    </row>
    <row r="141" spans="1:38" s="149" customFormat="1" ht="30" customHeight="1">
      <c r="A141" s="644"/>
      <c r="B141" s="788" t="s">
        <v>3358</v>
      </c>
      <c r="C141" s="786"/>
      <c r="D141" s="786"/>
      <c r="E141" s="786"/>
      <c r="F141" s="786"/>
      <c r="G141" s="786"/>
      <c r="H141" s="786"/>
      <c r="I141" s="786"/>
      <c r="J141" s="786"/>
      <c r="K141" s="672" t="s">
        <v>15</v>
      </c>
      <c r="L141" s="672"/>
      <c r="M141" s="672"/>
      <c r="N141" s="645"/>
      <c r="O141" s="645"/>
      <c r="P141" s="468"/>
      <c r="Q141" s="468"/>
      <c r="R141" s="468"/>
      <c r="S141" s="468"/>
      <c r="T141" s="468"/>
      <c r="U141" s="468"/>
      <c r="V141" s="468"/>
      <c r="W141" s="468"/>
      <c r="X141" s="468"/>
      <c r="Y141" s="468"/>
      <c r="Z141" s="468"/>
      <c r="AA141" s="468"/>
      <c r="AB141" s="468"/>
      <c r="AC141" s="468"/>
      <c r="AD141" s="468"/>
      <c r="AE141" s="468"/>
      <c r="AF141" s="646"/>
      <c r="AG141" s="646"/>
      <c r="AH141" s="646"/>
      <c r="AI141" s="646"/>
      <c r="AJ141" s="646"/>
      <c r="AK141" s="646"/>
      <c r="AL141" s="647">
        <v>1</v>
      </c>
    </row>
    <row r="142" spans="1:38" s="149" customFormat="1" ht="30" customHeight="1">
      <c r="A142" s="644"/>
      <c r="B142" s="787" t="s">
        <v>3359</v>
      </c>
      <c r="C142" s="786"/>
      <c r="D142" s="786"/>
      <c r="E142" s="786"/>
      <c r="F142" s="786"/>
      <c r="G142" s="786"/>
      <c r="H142" s="786"/>
      <c r="I142" s="786"/>
      <c r="J142" s="786"/>
      <c r="K142" s="672"/>
      <c r="L142" s="672"/>
      <c r="M142" s="672"/>
      <c r="N142" s="645"/>
      <c r="O142" s="645"/>
      <c r="P142" s="468"/>
      <c r="Q142" s="468"/>
      <c r="R142" s="468"/>
      <c r="S142" s="468"/>
      <c r="T142" s="468"/>
      <c r="U142" s="468"/>
      <c r="V142" s="468"/>
      <c r="W142" s="468"/>
      <c r="X142" s="468"/>
      <c r="Y142" s="468"/>
      <c r="Z142" s="468"/>
      <c r="AA142" s="468"/>
      <c r="AB142" s="468"/>
      <c r="AC142" s="468"/>
      <c r="AD142" s="468"/>
      <c r="AE142" s="468"/>
      <c r="AF142" s="646"/>
      <c r="AG142" s="646"/>
      <c r="AH142" s="646"/>
      <c r="AI142" s="646"/>
      <c r="AJ142" s="646"/>
      <c r="AK142" s="646"/>
      <c r="AL142" s="647">
        <v>1</v>
      </c>
    </row>
    <row r="143" spans="1:38" s="149" customFormat="1" ht="30" customHeight="1">
      <c r="A143" s="644"/>
      <c r="B143" s="788" t="s">
        <v>3360</v>
      </c>
      <c r="C143" s="786"/>
      <c r="D143" s="786"/>
      <c r="E143" s="786"/>
      <c r="F143" s="786"/>
      <c r="G143" s="786"/>
      <c r="H143" s="786"/>
      <c r="I143" s="786"/>
      <c r="J143" s="786"/>
      <c r="K143" s="672"/>
      <c r="L143" s="672"/>
      <c r="M143" s="672"/>
      <c r="N143" s="645"/>
      <c r="O143" s="645"/>
      <c r="P143" s="468"/>
      <c r="Q143" s="468"/>
      <c r="R143" s="468"/>
      <c r="S143" s="468"/>
      <c r="T143" s="468"/>
      <c r="U143" s="468"/>
      <c r="V143" s="468"/>
      <c r="W143" s="468"/>
      <c r="X143" s="468"/>
      <c r="Y143" s="468"/>
      <c r="Z143" s="468"/>
      <c r="AA143" s="468"/>
      <c r="AB143" s="468"/>
      <c r="AC143" s="468"/>
      <c r="AD143" s="468"/>
      <c r="AE143" s="468"/>
      <c r="AF143" s="646"/>
      <c r="AG143" s="646"/>
      <c r="AH143" s="646"/>
      <c r="AI143" s="646"/>
      <c r="AJ143" s="646"/>
      <c r="AK143" s="646"/>
      <c r="AL143" s="647">
        <v>1</v>
      </c>
    </row>
    <row r="144" spans="1:38" s="149" customFormat="1" ht="27">
      <c r="A144" s="644"/>
      <c r="B144" s="784"/>
      <c r="C144" s="644"/>
      <c r="D144" s="644"/>
      <c r="E144" s="644"/>
      <c r="F144" s="644"/>
      <c r="G144" s="644"/>
      <c r="H144" s="644"/>
      <c r="I144" s="734"/>
      <c r="J144" s="644"/>
      <c r="K144" s="644"/>
      <c r="L144" s="644"/>
      <c r="M144" s="644"/>
      <c r="N144" s="644"/>
      <c r="O144" s="734"/>
      <c r="P144" s="734"/>
      <c r="Q144" s="734"/>
      <c r="R144" s="734"/>
      <c r="S144" s="734"/>
      <c r="T144" s="645"/>
      <c r="U144" s="645"/>
      <c r="V144" s="645"/>
      <c r="W144" s="645"/>
      <c r="X144" s="645"/>
      <c r="Y144" s="645"/>
      <c r="Z144" s="645"/>
      <c r="AA144" s="645"/>
      <c r="AB144" s="645"/>
      <c r="AC144" s="645"/>
      <c r="AD144" s="645"/>
      <c r="AE144" s="645"/>
      <c r="AF144" s="645"/>
      <c r="AG144" s="645"/>
      <c r="AH144" s="645"/>
      <c r="AI144" s="646"/>
      <c r="AJ144" s="646"/>
      <c r="AK144" s="646"/>
      <c r="AL144" s="647">
        <v>1</v>
      </c>
    </row>
    <row r="145" spans="1:40" s="149" customFormat="1" ht="26.25">
      <c r="A145" s="644"/>
      <c r="B145" s="790" t="s">
        <v>3361</v>
      </c>
      <c r="C145" s="791"/>
      <c r="D145" s="792"/>
      <c r="E145" s="735"/>
      <c r="F145" s="793"/>
      <c r="G145" s="793"/>
      <c r="H145" s="793"/>
      <c r="I145" s="793"/>
      <c r="J145" s="794"/>
      <c r="K145" s="794"/>
      <c r="L145" s="645"/>
      <c r="M145" s="645"/>
      <c r="N145" s="645"/>
      <c r="O145" s="645"/>
      <c r="P145" s="646"/>
      <c r="Q145" s="734"/>
      <c r="R145" s="734"/>
      <c r="S145" s="734"/>
      <c r="T145" s="645"/>
      <c r="U145" s="645"/>
      <c r="V145" s="645"/>
      <c r="W145" s="645"/>
      <c r="X145" s="645"/>
      <c r="Y145" s="645"/>
      <c r="Z145" s="645"/>
      <c r="AA145" s="645"/>
      <c r="AB145" s="645"/>
      <c r="AC145" s="645"/>
      <c r="AD145" s="645"/>
      <c r="AE145" s="645"/>
      <c r="AF145" s="645"/>
      <c r="AG145" s="645"/>
      <c r="AH145" s="645"/>
      <c r="AI145" s="646"/>
      <c r="AJ145" s="646"/>
      <c r="AK145" s="646"/>
      <c r="AL145" s="647">
        <v>1</v>
      </c>
    </row>
    <row r="146" spans="1:40" s="149" customFormat="1" ht="26.25">
      <c r="A146" s="644"/>
      <c r="B146" s="795" t="s">
        <v>3362</v>
      </c>
      <c r="C146" s="796"/>
      <c r="D146" s="797"/>
      <c r="E146" s="798"/>
      <c r="F146" s="798"/>
      <c r="G146" s="798"/>
      <c r="H146" s="798"/>
      <c r="I146" s="798"/>
      <c r="J146" s="798"/>
      <c r="K146" s="794">
        <v>1</v>
      </c>
      <c r="L146" s="645"/>
      <c r="M146" s="645"/>
      <c r="N146" s="645"/>
      <c r="O146" s="645"/>
      <c r="P146" s="646"/>
      <c r="Q146" s="734"/>
      <c r="R146" s="734"/>
      <c r="S146" s="734"/>
      <c r="T146" s="645"/>
      <c r="U146" s="645"/>
      <c r="V146" s="645"/>
      <c r="W146" s="645"/>
      <c r="X146" s="645"/>
      <c r="Y146" s="645"/>
      <c r="Z146" s="645"/>
      <c r="AA146" s="645"/>
      <c r="AB146" s="645"/>
      <c r="AC146" s="645"/>
      <c r="AD146" s="645"/>
      <c r="AE146" s="645"/>
      <c r="AF146" s="645"/>
      <c r="AG146" s="645"/>
      <c r="AH146" s="645"/>
      <c r="AI146" s="646"/>
      <c r="AJ146" s="646"/>
      <c r="AK146" s="646"/>
      <c r="AL146" s="647">
        <v>1</v>
      </c>
    </row>
    <row r="147" spans="1:40" s="149" customFormat="1" ht="26.25">
      <c r="A147" s="644"/>
      <c r="B147" s="799" t="s">
        <v>3363</v>
      </c>
      <c r="C147" s="796"/>
      <c r="D147" s="797"/>
      <c r="E147" s="798"/>
      <c r="F147" s="798"/>
      <c r="G147" s="798"/>
      <c r="H147" s="798"/>
      <c r="I147" s="798"/>
      <c r="J147" s="798"/>
      <c r="K147" s="794">
        <v>1</v>
      </c>
      <c r="L147" s="645"/>
      <c r="M147" s="645"/>
      <c r="N147" s="645"/>
      <c r="O147" s="645"/>
      <c r="P147" s="646"/>
      <c r="Q147" s="734"/>
      <c r="R147" s="734"/>
      <c r="S147" s="734"/>
      <c r="T147" s="645"/>
      <c r="U147" s="645"/>
      <c r="V147" s="645"/>
      <c r="W147" s="645"/>
      <c r="X147" s="645"/>
      <c r="Y147" s="645"/>
      <c r="Z147" s="645"/>
      <c r="AA147" s="645"/>
      <c r="AB147" s="645"/>
      <c r="AC147" s="645"/>
      <c r="AD147" s="645"/>
      <c r="AE147" s="645"/>
      <c r="AF147" s="645"/>
      <c r="AG147" s="645"/>
      <c r="AH147" s="645"/>
      <c r="AI147" s="646"/>
      <c r="AJ147" s="646"/>
      <c r="AK147" s="646"/>
      <c r="AL147" s="647">
        <v>1</v>
      </c>
    </row>
    <row r="148" spans="1:40" s="149" customFormat="1" ht="26.25">
      <c r="A148" s="644"/>
      <c r="B148" s="800" t="s">
        <v>3364</v>
      </c>
      <c r="C148" s="791"/>
      <c r="D148" s="801"/>
      <c r="E148" s="735"/>
      <c r="F148" s="802" t="s">
        <v>3365</v>
      </c>
      <c r="G148" s="793"/>
      <c r="H148" s="793"/>
      <c r="I148" s="793"/>
      <c r="J148" s="794"/>
      <c r="K148" s="794"/>
      <c r="L148" s="645"/>
      <c r="M148" s="645"/>
      <c r="N148" s="645"/>
      <c r="O148" s="645"/>
      <c r="P148" s="646"/>
      <c r="Q148" s="734"/>
      <c r="R148" s="734"/>
      <c r="S148" s="734"/>
      <c r="T148" s="645"/>
      <c r="U148" s="645"/>
      <c r="V148" s="645"/>
      <c r="W148" s="645"/>
      <c r="X148" s="645"/>
      <c r="Y148" s="645"/>
      <c r="Z148" s="645"/>
      <c r="AA148" s="645"/>
      <c r="AB148" s="645"/>
      <c r="AC148" s="645"/>
      <c r="AD148" s="645"/>
      <c r="AE148" s="645"/>
      <c r="AF148" s="645"/>
      <c r="AG148" s="645"/>
      <c r="AH148" s="645"/>
      <c r="AI148" s="646"/>
      <c r="AJ148" s="646"/>
      <c r="AK148" s="646"/>
      <c r="AL148" s="647">
        <v>1</v>
      </c>
    </row>
    <row r="149" spans="1:40" s="149" customFormat="1" ht="26.25">
      <c r="A149" s="644"/>
      <c r="B149" s="803"/>
      <c r="C149" s="804" t="s">
        <v>3366</v>
      </c>
      <c r="D149" s="801"/>
      <c r="E149" s="735"/>
      <c r="F149" s="793"/>
      <c r="G149" s="793"/>
      <c r="H149" s="793"/>
      <c r="I149" s="793"/>
      <c r="J149" s="794">
        <v>1</v>
      </c>
      <c r="K149" s="794">
        <v>1</v>
      </c>
      <c r="L149" s="645"/>
      <c r="M149" s="645"/>
      <c r="N149" s="645"/>
      <c r="O149" s="645"/>
      <c r="P149" s="646"/>
      <c r="Q149" s="734"/>
      <c r="R149" s="734"/>
      <c r="S149" s="734"/>
      <c r="T149" s="645"/>
      <c r="U149" s="645"/>
      <c r="V149" s="645"/>
      <c r="W149" s="645"/>
      <c r="X149" s="645"/>
      <c r="Y149" s="645"/>
      <c r="Z149" s="645"/>
      <c r="AA149" s="645"/>
      <c r="AB149" s="645"/>
      <c r="AC149" s="645"/>
      <c r="AD149" s="645"/>
      <c r="AE149" s="645"/>
      <c r="AF149" s="645"/>
      <c r="AG149" s="645"/>
      <c r="AH149" s="645"/>
      <c r="AI149" s="646"/>
      <c r="AJ149" s="646"/>
      <c r="AK149" s="646"/>
      <c r="AL149" s="647">
        <v>1</v>
      </c>
    </row>
    <row r="150" spans="1:40" s="149" customFormat="1" ht="26.25">
      <c r="A150" s="644"/>
      <c r="B150" s="805" t="str">
        <f>IF(B149="","",IF(AND(CODE(LEFT(B149,1))=66,CODE(RIGHT(B149,1))=90),"",CHOOSE(MATCH((LEN(B149)&amp;CODE(RIGHT(B149,1)))*1,{165;190;265;290},1),CHAR(CODE(B149)+1),"AA",LEFT(B149,1)&amp;CHAR(CODE(RIGHT(B149,1))+1),"BA",LEFT(B149,2)&amp;CHAR(CODE(RIGHT(B149,1))+1))))</f>
        <v/>
      </c>
      <c r="C150" s="806" t="str">
        <f ca="1">_xlfn.FORMULATEXT(B150)</f>
        <v>=SI(B149="";"";SI(ET(CODE(GAUCHE(B149;1))=66;CODE(DROITE(B149;1))=90);"";CHOISIR(EQUIV((NBCAR(B149)&amp;CODE(DROITE(B149;1)))*1;{165;190;265;290};1);CAR(CODE(B149)+1);"AA";GAUCHE(B149;1)&amp;CAR(CODE(DROITE(B149;1))+1);"BA";GAUCHE(B149;2)&amp;CAR(CODE(DROITE(B149;1))+1))))</v>
      </c>
      <c r="D150" s="801"/>
      <c r="E150" s="735"/>
      <c r="F150" s="793"/>
      <c r="G150" s="793"/>
      <c r="H150" s="793"/>
      <c r="I150" s="793"/>
      <c r="J150" s="794"/>
      <c r="K150" s="794"/>
      <c r="L150" s="645"/>
      <c r="M150" s="645"/>
      <c r="N150" s="645"/>
      <c r="O150" s="645"/>
      <c r="P150" s="646"/>
      <c r="Q150" s="734"/>
      <c r="R150" s="734"/>
      <c r="S150" s="734"/>
      <c r="T150" s="645"/>
      <c r="U150" s="645"/>
      <c r="V150" s="645"/>
      <c r="W150" s="645"/>
      <c r="X150" s="645"/>
      <c r="Y150" s="645"/>
      <c r="Z150" s="645"/>
      <c r="AA150" s="645"/>
      <c r="AB150" s="645"/>
      <c r="AC150" s="645"/>
      <c r="AD150" s="645"/>
      <c r="AE150" s="645"/>
      <c r="AF150" s="645"/>
      <c r="AG150" s="645"/>
      <c r="AH150" s="645"/>
      <c r="AI150" s="646"/>
      <c r="AJ150" s="646"/>
      <c r="AK150" s="646"/>
      <c r="AL150" s="647">
        <v>1</v>
      </c>
    </row>
    <row r="151" spans="1:40" s="149" customFormat="1" ht="26.25">
      <c r="A151" s="644"/>
      <c r="B151" s="805"/>
      <c r="C151" s="806"/>
      <c r="D151" s="801"/>
      <c r="E151" s="735"/>
      <c r="F151" s="793"/>
      <c r="G151" s="793"/>
      <c r="H151" s="793"/>
      <c r="I151" s="793"/>
      <c r="J151" s="794"/>
      <c r="K151" s="794"/>
      <c r="L151" s="645"/>
      <c r="M151" s="645"/>
      <c r="N151" s="645"/>
      <c r="O151" s="645"/>
      <c r="P151" s="646"/>
      <c r="Q151" s="734"/>
      <c r="R151" s="734"/>
      <c r="S151" s="734"/>
      <c r="T151" s="645"/>
      <c r="U151" s="645"/>
      <c r="V151" s="645"/>
      <c r="W151" s="645"/>
      <c r="X151" s="645"/>
      <c r="Y151" s="645"/>
      <c r="Z151" s="645"/>
      <c r="AA151" s="645"/>
      <c r="AB151" s="645"/>
      <c r="AC151" s="645"/>
      <c r="AD151" s="645"/>
      <c r="AE151" s="645"/>
      <c r="AF151" s="645"/>
      <c r="AG151" s="645"/>
      <c r="AH151" s="645"/>
      <c r="AI151" s="646"/>
      <c r="AJ151" s="646"/>
      <c r="AK151" s="646"/>
      <c r="AL151" s="647">
        <v>1</v>
      </c>
    </row>
    <row r="152" spans="1:40" s="149" customFormat="1" ht="26.25">
      <c r="A152" s="644"/>
      <c r="B152" s="790" t="s">
        <v>3367</v>
      </c>
      <c r="C152" s="790"/>
      <c r="D152" s="790"/>
      <c r="E152" s="790"/>
      <c r="F152" s="790"/>
      <c r="G152" s="790"/>
      <c r="H152" s="645"/>
      <c r="I152" s="737"/>
      <c r="J152" s="645"/>
      <c r="K152" s="645"/>
      <c r="L152" s="645"/>
      <c r="M152" s="645"/>
      <c r="N152" s="645"/>
      <c r="O152" s="645"/>
      <c r="P152" s="646"/>
      <c r="Q152" s="734"/>
      <c r="R152" s="734"/>
      <c r="S152" s="734"/>
      <c r="T152" s="645"/>
      <c r="U152" s="645"/>
      <c r="V152" s="645"/>
      <c r="W152" s="645"/>
      <c r="X152" s="645"/>
      <c r="Y152" s="645"/>
      <c r="Z152" s="645"/>
      <c r="AA152" s="645"/>
      <c r="AB152" s="645"/>
      <c r="AC152" s="645"/>
      <c r="AD152" s="645"/>
      <c r="AE152" s="645"/>
      <c r="AF152" s="645"/>
      <c r="AG152" s="645"/>
      <c r="AH152" s="645"/>
      <c r="AI152" s="646"/>
      <c r="AJ152" s="646"/>
      <c r="AK152" s="646"/>
      <c r="AL152" s="647">
        <v>1</v>
      </c>
    </row>
    <row r="153" spans="1:40" s="149" customFormat="1" ht="26.25">
      <c r="A153" s="644"/>
      <c r="B153" s="790" t="s">
        <v>3368</v>
      </c>
      <c r="C153" s="790"/>
      <c r="D153" s="790"/>
      <c r="E153" s="790"/>
      <c r="F153" s="790"/>
      <c r="G153" s="790"/>
      <c r="H153" s="645"/>
      <c r="I153" s="737"/>
      <c r="J153" s="645"/>
      <c r="K153" s="645"/>
      <c r="L153" s="645"/>
      <c r="M153" s="645"/>
      <c r="N153" s="645"/>
      <c r="O153" s="645"/>
      <c r="P153" s="646"/>
      <c r="Q153" s="734"/>
      <c r="R153" s="734"/>
      <c r="S153" s="734"/>
      <c r="T153" s="645"/>
      <c r="U153" s="645"/>
      <c r="V153" s="645"/>
      <c r="W153" s="645"/>
      <c r="X153" s="645"/>
      <c r="Y153" s="645"/>
      <c r="Z153" s="645"/>
      <c r="AA153" s="645"/>
      <c r="AB153" s="645"/>
      <c r="AC153" s="645"/>
      <c r="AD153" s="645"/>
      <c r="AE153" s="645"/>
      <c r="AF153" s="645"/>
      <c r="AG153" s="645"/>
      <c r="AH153" s="645"/>
      <c r="AI153" s="646"/>
      <c r="AJ153" s="646"/>
      <c r="AK153" s="646"/>
      <c r="AL153" s="647">
        <v>1</v>
      </c>
    </row>
    <row r="154" spans="1:40" s="149" customFormat="1" ht="26.25">
      <c r="A154" s="644"/>
      <c r="B154" s="807" t="s">
        <v>3369</v>
      </c>
      <c r="C154" s="790" t="s">
        <v>3370</v>
      </c>
      <c r="D154" s="737"/>
      <c r="E154" s="737"/>
      <c r="F154" s="737"/>
      <c r="G154" s="737"/>
      <c r="H154" s="645"/>
      <c r="I154" s="737"/>
      <c r="J154" s="645"/>
      <c r="K154" s="645"/>
      <c r="L154" s="645"/>
      <c r="M154" s="645"/>
      <c r="N154" s="645"/>
      <c r="O154" s="645"/>
      <c r="P154" s="646"/>
      <c r="Q154" s="734"/>
      <c r="R154" s="734"/>
      <c r="S154" s="734"/>
      <c r="T154" s="645"/>
      <c r="U154" s="645"/>
      <c r="V154" s="645"/>
      <c r="W154" s="645"/>
      <c r="X154" s="645"/>
      <c r="Y154" s="645"/>
      <c r="Z154" s="645"/>
      <c r="AA154" s="645"/>
      <c r="AB154" s="645"/>
      <c r="AC154" s="645"/>
      <c r="AD154" s="645"/>
      <c r="AE154" s="645"/>
      <c r="AF154" s="645"/>
      <c r="AG154" s="645"/>
      <c r="AH154" s="645"/>
      <c r="AI154" s="646"/>
      <c r="AJ154" s="646"/>
      <c r="AK154" s="646"/>
      <c r="AL154" s="647">
        <v>1</v>
      </c>
    </row>
    <row r="155" spans="1:40" s="149" customFormat="1" ht="26.25">
      <c r="A155" s="644"/>
      <c r="B155" s="808" t="str">
        <f>IF(COLUMN()-COLUMN(B155)+1&lt;=26, CHAR(64+COLUMN()-COLUMN(B155)+1), CHAR(64+INT((COLUMN()-COLUMN(B155))/26))&amp;CHAR(64+MOD(COLUMN()-COLUMN(B155)-1,26)+1))</f>
        <v>A</v>
      </c>
      <c r="C155" s="803" t="s">
        <v>1600</v>
      </c>
      <c r="D155" s="803" t="s">
        <v>1583</v>
      </c>
      <c r="E155" s="803" t="s">
        <v>1566</v>
      </c>
      <c r="F155" s="803" t="s">
        <v>3371</v>
      </c>
      <c r="G155" s="737"/>
      <c r="H155" s="645"/>
      <c r="I155" s="737"/>
      <c r="J155" s="645"/>
      <c r="K155" s="645"/>
      <c r="L155" s="645"/>
      <c r="M155" s="645"/>
      <c r="N155" s="645"/>
      <c r="O155" s="645"/>
      <c r="P155" s="646"/>
      <c r="Q155" s="734"/>
      <c r="R155" s="734"/>
      <c r="S155" s="734"/>
      <c r="T155" s="645"/>
      <c r="U155" s="645"/>
      <c r="V155" s="645"/>
      <c r="W155" s="645"/>
      <c r="X155" s="645"/>
      <c r="Y155" s="645"/>
      <c r="Z155" s="645"/>
      <c r="AA155" s="645"/>
      <c r="AB155" s="645"/>
      <c r="AC155" s="645"/>
      <c r="AD155" s="645"/>
      <c r="AE155" s="645"/>
      <c r="AF155" s="645"/>
      <c r="AG155" s="645"/>
      <c r="AH155" s="645"/>
      <c r="AI155" s="646"/>
      <c r="AJ155" s="646"/>
      <c r="AK155" s="646"/>
      <c r="AL155" s="647">
        <v>1</v>
      </c>
    </row>
    <row r="156" spans="1:40" s="149" customFormat="1" ht="26.25">
      <c r="A156" s="644"/>
      <c r="B156" s="790" t="s">
        <v>3372</v>
      </c>
      <c r="C156" s="792"/>
      <c r="D156" s="736"/>
      <c r="E156" s="736"/>
      <c r="F156" s="736"/>
      <c r="G156" s="736"/>
      <c r="H156" s="736"/>
      <c r="I156" s="736"/>
      <c r="J156" s="645"/>
      <c r="K156" s="645"/>
      <c r="L156" s="645"/>
      <c r="M156" s="645"/>
      <c r="N156" s="645"/>
      <c r="O156" s="645"/>
      <c r="P156" s="646"/>
      <c r="Q156" s="734"/>
      <c r="R156" s="734"/>
      <c r="S156" s="734"/>
      <c r="T156" s="645"/>
      <c r="U156" s="645"/>
      <c r="V156" s="645"/>
      <c r="W156" s="645"/>
      <c r="X156" s="645"/>
      <c r="Y156" s="645"/>
      <c r="Z156" s="645"/>
      <c r="AA156" s="645"/>
      <c r="AB156" s="645"/>
      <c r="AC156" s="645"/>
      <c r="AD156" s="645"/>
      <c r="AE156" s="645"/>
      <c r="AF156" s="645"/>
      <c r="AG156" s="645"/>
      <c r="AH156" s="645"/>
      <c r="AI156" s="646"/>
      <c r="AJ156" s="646"/>
      <c r="AK156" s="646"/>
      <c r="AL156" s="647">
        <v>1</v>
      </c>
    </row>
    <row r="157" spans="1:40" s="149" customFormat="1" ht="26.25">
      <c r="A157" s="644"/>
      <c r="B157" s="805"/>
      <c r="C157" s="806"/>
      <c r="D157" s="801"/>
      <c r="E157" s="735"/>
      <c r="F157" s="793"/>
      <c r="G157" s="793"/>
      <c r="H157" s="793"/>
      <c r="I157" s="793"/>
      <c r="J157" s="794"/>
      <c r="K157" s="794"/>
      <c r="L157" s="645"/>
      <c r="M157" s="645"/>
      <c r="N157" s="645"/>
      <c r="O157" s="645"/>
      <c r="P157" s="646"/>
      <c r="Q157" s="734"/>
      <c r="R157" s="734"/>
      <c r="S157" s="734"/>
      <c r="T157" s="645"/>
      <c r="U157" s="645"/>
      <c r="V157" s="645"/>
      <c r="W157" s="645"/>
      <c r="X157" s="645"/>
      <c r="Y157" s="645"/>
      <c r="Z157" s="645"/>
      <c r="AA157" s="645"/>
      <c r="AB157" s="645"/>
      <c r="AC157" s="645"/>
      <c r="AD157" s="645"/>
      <c r="AE157" s="645"/>
      <c r="AF157" s="645"/>
      <c r="AG157" s="645"/>
      <c r="AH157" s="645"/>
      <c r="AI157" s="646"/>
      <c r="AJ157" s="646"/>
      <c r="AK157" s="646"/>
      <c r="AL157" s="647">
        <v>1</v>
      </c>
    </row>
    <row r="158" spans="1:40" s="149" customFormat="1" ht="26.25">
      <c r="A158" s="644"/>
      <c r="B158" s="805"/>
      <c r="C158" s="806"/>
      <c r="D158" s="801"/>
      <c r="E158" s="735"/>
      <c r="F158" s="793"/>
      <c r="G158" s="793"/>
      <c r="H158" s="793"/>
      <c r="I158" s="793"/>
      <c r="J158" s="794"/>
      <c r="K158" s="794"/>
      <c r="L158" s="645"/>
      <c r="M158" s="645"/>
      <c r="N158" s="645"/>
      <c r="O158" s="645"/>
      <c r="P158" s="646"/>
      <c r="Q158" s="734"/>
      <c r="R158" s="734"/>
      <c r="S158" s="734"/>
      <c r="T158" s="645"/>
      <c r="U158" s="645"/>
      <c r="V158" s="645"/>
      <c r="W158" s="645"/>
      <c r="X158" s="645"/>
      <c r="Y158" s="645"/>
      <c r="Z158" s="645"/>
      <c r="AA158" s="645"/>
      <c r="AB158" s="645"/>
      <c r="AC158" s="645"/>
      <c r="AD158" s="645"/>
      <c r="AE158" s="645"/>
      <c r="AF158" s="645"/>
      <c r="AG158" s="645"/>
      <c r="AH158" s="645"/>
      <c r="AI158" s="646"/>
      <c r="AJ158" s="646"/>
      <c r="AK158" s="646"/>
      <c r="AL158" s="647">
        <v>1</v>
      </c>
    </row>
    <row r="159" spans="1:40" s="732" customFormat="1" ht="40.5" customHeight="1">
      <c r="A159" s="644"/>
      <c r="B159" s="809" t="s">
        <v>3373</v>
      </c>
      <c r="C159" s="644"/>
      <c r="D159" s="644"/>
      <c r="E159" s="644"/>
      <c r="F159" s="644"/>
      <c r="G159" s="644"/>
      <c r="H159" s="644"/>
      <c r="I159" s="468"/>
      <c r="J159" s="644"/>
      <c r="K159" s="644"/>
      <c r="L159" s="644"/>
      <c r="M159" s="644"/>
      <c r="N159" s="644"/>
      <c r="O159" s="468"/>
      <c r="P159" s="468"/>
      <c r="Q159" s="468"/>
      <c r="R159" s="468"/>
      <c r="S159" s="468"/>
      <c r="T159" s="809" t="s">
        <v>3374</v>
      </c>
      <c r="U159" s="645"/>
      <c r="V159" s="645"/>
      <c r="W159" s="645"/>
      <c r="X159" s="645"/>
      <c r="Y159" s="645"/>
      <c r="Z159" s="810"/>
      <c r="AA159" s="810"/>
      <c r="AB159" s="810"/>
      <c r="AC159" s="810"/>
      <c r="AD159" s="810"/>
      <c r="AE159" s="810"/>
      <c r="AF159" s="810"/>
      <c r="AG159" s="810"/>
      <c r="AH159" s="811"/>
      <c r="AI159" s="811"/>
      <c r="AJ159" s="645"/>
      <c r="AK159" s="645"/>
      <c r="AL159" s="647">
        <v>1</v>
      </c>
      <c r="AM159" s="149"/>
      <c r="AN159" s="149"/>
    </row>
    <row r="160" spans="1:40" s="732" customFormat="1" ht="40.5" customHeight="1">
      <c r="A160" s="644"/>
      <c r="B160" s="784"/>
      <c r="C160" s="707" t="s">
        <v>3375</v>
      </c>
      <c r="D160" s="644"/>
      <c r="E160" s="812" t="s">
        <v>3376</v>
      </c>
      <c r="F160" s="468"/>
      <c r="G160" s="813" t="s">
        <v>3377</v>
      </c>
      <c r="H160" s="644"/>
      <c r="I160" s="468"/>
      <c r="J160" s="652" t="s">
        <v>3378</v>
      </c>
      <c r="K160" s="644"/>
      <c r="L160" s="644"/>
      <c r="M160" s="644"/>
      <c r="N160" s="644"/>
      <c r="O160" s="468"/>
      <c r="P160" s="468"/>
      <c r="Q160" s="468"/>
      <c r="R160" s="468"/>
      <c r="S160" s="468"/>
      <c r="T160" s="814" t="s">
        <v>3379</v>
      </c>
      <c r="U160" s="815"/>
      <c r="V160" s="816">
        <v>15.5</v>
      </c>
      <c r="W160" s="645"/>
      <c r="X160" s="817">
        <v>15.5</v>
      </c>
      <c r="Y160" s="645"/>
      <c r="Z160" s="810"/>
      <c r="AA160" s="810"/>
      <c r="AB160" s="810"/>
      <c r="AC160" s="810"/>
      <c r="AD160" s="810"/>
      <c r="AE160" s="810"/>
      <c r="AF160" s="810"/>
      <c r="AG160" s="810"/>
      <c r="AH160" s="811"/>
      <c r="AI160" s="811"/>
      <c r="AJ160" s="645"/>
      <c r="AK160" s="645"/>
      <c r="AL160" s="647">
        <v>1</v>
      </c>
      <c r="AM160" s="149"/>
      <c r="AN160" s="149"/>
    </row>
    <row r="161" spans="1:40" s="732" customFormat="1" ht="40.5" customHeight="1">
      <c r="A161" s="644"/>
      <c r="B161" s="784"/>
      <c r="C161" s="707" t="s">
        <v>3380</v>
      </c>
      <c r="D161" s="644"/>
      <c r="E161" s="812" t="s">
        <v>3381</v>
      </c>
      <c r="F161" s="468"/>
      <c r="G161" s="813" t="s">
        <v>3382</v>
      </c>
      <c r="H161" s="644"/>
      <c r="I161" s="468"/>
      <c r="J161" s="652" t="s">
        <v>3383</v>
      </c>
      <c r="K161" s="644"/>
      <c r="L161" s="644"/>
      <c r="M161" s="644"/>
      <c r="N161" s="644"/>
      <c r="O161" s="468"/>
      <c r="P161" s="468"/>
      <c r="Q161" s="468"/>
      <c r="R161" s="468"/>
      <c r="S161" s="468"/>
      <c r="T161" s="818" t="s">
        <v>3384</v>
      </c>
      <c r="U161" s="815"/>
      <c r="V161" s="812" t="s">
        <v>3385</v>
      </c>
      <c r="W161" s="645"/>
      <c r="X161" s="819" t="s">
        <v>3386</v>
      </c>
      <c r="Y161" s="645"/>
      <c r="Z161" s="810"/>
      <c r="AA161" s="810"/>
      <c r="AB161" s="810"/>
      <c r="AC161" s="810"/>
      <c r="AD161" s="810"/>
      <c r="AE161" s="810"/>
      <c r="AF161" s="810"/>
      <c r="AG161" s="810"/>
      <c r="AH161" s="811"/>
      <c r="AI161" s="811"/>
      <c r="AJ161" s="645"/>
      <c r="AK161" s="645"/>
      <c r="AL161" s="647">
        <v>1</v>
      </c>
      <c r="AM161" s="149"/>
      <c r="AN161" s="149"/>
    </row>
    <row r="162" spans="1:40" s="732" customFormat="1" ht="40.5" customHeight="1">
      <c r="A162" s="644"/>
      <c r="B162" s="784"/>
      <c r="C162" s="644"/>
      <c r="D162" s="644"/>
      <c r="E162" s="644"/>
      <c r="F162" s="644"/>
      <c r="G162" s="644"/>
      <c r="H162" s="644"/>
      <c r="I162" s="468"/>
      <c r="J162" s="644"/>
      <c r="K162" s="644"/>
      <c r="L162" s="644"/>
      <c r="M162" s="644"/>
      <c r="N162" s="644"/>
      <c r="O162" s="468"/>
      <c r="P162" s="468"/>
      <c r="Q162" s="468"/>
      <c r="R162" s="468"/>
      <c r="S162" s="468"/>
      <c r="T162" s="645"/>
      <c r="U162" s="645"/>
      <c r="V162" s="645"/>
      <c r="W162" s="645"/>
      <c r="X162" s="645"/>
      <c r="Y162" s="645"/>
      <c r="Z162" s="810"/>
      <c r="AA162" s="810"/>
      <c r="AB162" s="810"/>
      <c r="AC162" s="810"/>
      <c r="AD162" s="810"/>
      <c r="AE162" s="810"/>
      <c r="AF162" s="810"/>
      <c r="AG162" s="810"/>
      <c r="AH162" s="811"/>
      <c r="AI162" s="811"/>
      <c r="AJ162" s="645"/>
      <c r="AK162" s="645"/>
      <c r="AL162" s="647">
        <v>1</v>
      </c>
      <c r="AM162" s="149"/>
      <c r="AN162" s="149"/>
    </row>
    <row r="163" spans="1:40" s="732" customFormat="1" ht="40.5" customHeight="1">
      <c r="A163" s="644"/>
      <c r="B163" s="809" t="s">
        <v>3387</v>
      </c>
      <c r="C163" s="644"/>
      <c r="D163" s="644"/>
      <c r="E163" s="644"/>
      <c r="F163" s="644"/>
      <c r="G163" s="644"/>
      <c r="H163" s="644"/>
      <c r="I163" s="468"/>
      <c r="J163" s="644"/>
      <c r="K163" s="644"/>
      <c r="L163" s="644"/>
      <c r="M163" s="644"/>
      <c r="N163" s="644"/>
      <c r="O163" s="468"/>
      <c r="P163" s="468"/>
      <c r="Q163" s="468"/>
      <c r="R163" s="468"/>
      <c r="S163" s="468"/>
      <c r="T163" s="645"/>
      <c r="U163" s="645"/>
      <c r="V163" s="645"/>
      <c r="W163" s="645"/>
      <c r="X163" s="645"/>
      <c r="Y163" s="645"/>
      <c r="Z163" s="645"/>
      <c r="AA163" s="645"/>
      <c r="AB163" s="645"/>
      <c r="AC163" s="645"/>
      <c r="AD163" s="645"/>
      <c r="AE163" s="645"/>
      <c r="AF163" s="645"/>
      <c r="AG163" s="645"/>
      <c r="AH163" s="645"/>
      <c r="AI163" s="645"/>
      <c r="AJ163" s="645"/>
      <c r="AK163" s="645"/>
      <c r="AL163" s="647">
        <v>1</v>
      </c>
      <c r="AM163" s="149"/>
      <c r="AN163" s="149"/>
    </row>
    <row r="164" spans="1:40" s="732" customFormat="1" ht="40.5" customHeight="1">
      <c r="A164" s="644"/>
      <c r="B164" s="784"/>
      <c r="C164" s="820" t="s">
        <v>3388</v>
      </c>
      <c r="D164" s="644"/>
      <c r="E164" s="644"/>
      <c r="F164" s="644"/>
      <c r="G164" s="644"/>
      <c r="H164" s="821" t="s">
        <v>3389</v>
      </c>
      <c r="I164" s="821"/>
      <c r="J164" s="644"/>
      <c r="K164" s="644"/>
      <c r="L164" s="644"/>
      <c r="M164" s="644"/>
      <c r="N164" s="644"/>
      <c r="O164" s="468"/>
      <c r="P164" s="468"/>
      <c r="Q164" s="468"/>
      <c r="R164" s="468"/>
      <c r="S164" s="822" t="s">
        <v>3390</v>
      </c>
      <c r="T164" s="822"/>
      <c r="U164" s="645"/>
      <c r="V164" s="645"/>
      <c r="W164" s="645"/>
      <c r="X164" s="645"/>
      <c r="Y164" s="823" t="s">
        <v>3391</v>
      </c>
      <c r="Z164" s="645"/>
      <c r="AA164" s="645"/>
      <c r="AB164" s="645"/>
      <c r="AC164" s="645"/>
      <c r="AD164" s="645"/>
      <c r="AE164" s="645"/>
      <c r="AF164" s="645"/>
      <c r="AG164" s="645"/>
      <c r="AH164" s="645"/>
      <c r="AI164" s="645"/>
      <c r="AJ164" s="645"/>
      <c r="AK164" s="645"/>
      <c r="AL164" s="647">
        <v>1</v>
      </c>
      <c r="AM164" s="149"/>
      <c r="AN164" s="149"/>
    </row>
    <row r="165" spans="1:40" s="732" customFormat="1" ht="40.5" customHeight="1">
      <c r="A165" s="644"/>
      <c r="B165" s="784"/>
      <c r="C165" s="824" t="s">
        <v>3392</v>
      </c>
      <c r="D165" s="644"/>
      <c r="E165" s="644"/>
      <c r="F165" s="644"/>
      <c r="G165" s="644"/>
      <c r="H165" s="825" t="s">
        <v>3393</v>
      </c>
      <c r="I165" s="825"/>
      <c r="J165" s="644"/>
      <c r="K165" s="644"/>
      <c r="L165" s="644"/>
      <c r="M165" s="644"/>
      <c r="N165" s="644"/>
      <c r="O165" s="468"/>
      <c r="P165" s="468"/>
      <c r="Q165" s="468"/>
      <c r="R165" s="468"/>
      <c r="S165" s="826" t="s">
        <v>3394</v>
      </c>
      <c r="T165" s="826"/>
      <c r="U165" s="645"/>
      <c r="V165" s="645"/>
      <c r="W165" s="645"/>
      <c r="X165" s="645"/>
      <c r="Y165" s="827" t="s">
        <v>3395</v>
      </c>
      <c r="Z165" s="645"/>
      <c r="AA165" s="645"/>
      <c r="AB165" s="645"/>
      <c r="AC165" s="645"/>
      <c r="AD165" s="645"/>
      <c r="AE165" s="645"/>
      <c r="AF165" s="645"/>
      <c r="AG165" s="645"/>
      <c r="AH165" s="645"/>
      <c r="AI165" s="645"/>
      <c r="AJ165" s="645"/>
      <c r="AK165" s="645"/>
      <c r="AL165" s="647">
        <v>1</v>
      </c>
      <c r="AM165" s="149"/>
      <c r="AN165" s="149"/>
    </row>
    <row r="166" spans="1:40" s="732" customFormat="1" ht="40.5" customHeight="1">
      <c r="A166" s="644"/>
      <c r="B166" s="784"/>
      <c r="C166" s="828" t="s">
        <v>3396</v>
      </c>
      <c r="D166" s="644"/>
      <c r="E166" s="644"/>
      <c r="F166" s="644"/>
      <c r="G166" s="644"/>
      <c r="H166" s="644"/>
      <c r="I166" s="468"/>
      <c r="J166" s="644"/>
      <c r="K166" s="644"/>
      <c r="L166" s="644"/>
      <c r="M166" s="644"/>
      <c r="N166" s="644"/>
      <c r="O166" s="468"/>
      <c r="P166" s="468"/>
      <c r="Q166" s="468"/>
      <c r="R166" s="468"/>
      <c r="S166" s="468"/>
      <c r="T166" s="645"/>
      <c r="U166" s="645"/>
      <c r="V166" s="645"/>
      <c r="W166" s="645"/>
      <c r="X166" s="645"/>
      <c r="Y166" s="645"/>
      <c r="Z166" s="645"/>
      <c r="AA166" s="645"/>
      <c r="AB166" s="645"/>
      <c r="AC166" s="645"/>
      <c r="AD166" s="645"/>
      <c r="AE166" s="645"/>
      <c r="AF166" s="645"/>
      <c r="AG166" s="645"/>
      <c r="AH166" s="645"/>
      <c r="AI166" s="645"/>
      <c r="AJ166" s="645"/>
      <c r="AK166" s="645"/>
      <c r="AL166" s="647">
        <v>1</v>
      </c>
      <c r="AM166" s="149"/>
      <c r="AN166" s="149"/>
    </row>
    <row r="167" spans="1:40" ht="27">
      <c r="A167" s="644"/>
      <c r="B167" s="784"/>
      <c r="C167" s="644"/>
      <c r="D167" s="644"/>
      <c r="E167" s="644"/>
      <c r="F167" s="644"/>
      <c r="G167" s="644"/>
      <c r="H167" s="644"/>
      <c r="I167" s="734"/>
      <c r="J167" s="644"/>
      <c r="K167" s="644"/>
      <c r="L167" s="644"/>
      <c r="M167" s="644"/>
      <c r="N167" s="644"/>
      <c r="O167" s="734"/>
      <c r="P167" s="734"/>
      <c r="Q167" s="734"/>
      <c r="R167" s="734"/>
      <c r="S167" s="734"/>
      <c r="T167" s="645"/>
      <c r="U167" s="645"/>
      <c r="V167" s="645"/>
      <c r="W167" s="645"/>
      <c r="X167" s="645"/>
      <c r="Y167" s="645"/>
      <c r="Z167" s="645"/>
      <c r="AA167" s="645"/>
      <c r="AB167" s="645"/>
      <c r="AC167" s="645"/>
      <c r="AD167" s="645"/>
      <c r="AE167" s="645"/>
      <c r="AF167" s="645"/>
      <c r="AG167" s="645"/>
      <c r="AH167" s="645"/>
      <c r="AI167" s="646"/>
      <c r="AJ167" s="646"/>
      <c r="AK167" s="646"/>
      <c r="AL167" s="647">
        <v>1</v>
      </c>
    </row>
    <row r="168" spans="1:40" customFormat="1" ht="30" customHeight="1">
      <c r="A168" s="794"/>
      <c r="B168" s="794"/>
      <c r="C168" s="794"/>
      <c r="D168" s="829" t="s">
        <v>3397</v>
      </c>
      <c r="E168" s="829"/>
      <c r="F168" s="829"/>
      <c r="G168" s="829"/>
      <c r="H168" s="829"/>
      <c r="I168" s="829"/>
      <c r="J168" s="829"/>
      <c r="K168" s="829"/>
      <c r="L168" s="829"/>
      <c r="M168" s="829"/>
      <c r="N168" s="829"/>
      <c r="O168" s="829"/>
      <c r="P168" s="794"/>
      <c r="Q168" s="794"/>
      <c r="R168" s="794"/>
      <c r="S168" s="794"/>
      <c r="T168" s="794"/>
      <c r="U168" s="794"/>
      <c r="V168" s="794"/>
      <c r="W168" s="794"/>
      <c r="X168" s="794"/>
      <c r="Y168" s="468"/>
      <c r="Z168" s="468"/>
      <c r="AA168" s="468"/>
      <c r="AB168" s="468"/>
      <c r="AC168" s="468"/>
      <c r="AD168" s="468"/>
      <c r="AE168" s="468"/>
      <c r="AF168" s="468"/>
      <c r="AG168" s="468"/>
      <c r="AH168" s="468"/>
      <c r="AI168" s="468"/>
      <c r="AJ168" s="646"/>
      <c r="AK168" s="646"/>
      <c r="AL168" s="647">
        <v>1</v>
      </c>
      <c r="AM168" s="149"/>
      <c r="AN168" s="149"/>
    </row>
    <row r="169" spans="1:40" customFormat="1" ht="30" customHeight="1">
      <c r="A169" s="794"/>
      <c r="B169" s="794"/>
      <c r="C169" s="794"/>
      <c r="D169" s="829" t="s">
        <v>3398</v>
      </c>
      <c r="E169" s="829"/>
      <c r="F169" s="829"/>
      <c r="G169" s="829"/>
      <c r="H169" s="829"/>
      <c r="I169" s="829"/>
      <c r="J169" s="829"/>
      <c r="K169" s="829"/>
      <c r="L169" s="829"/>
      <c r="M169" s="829"/>
      <c r="N169" s="829"/>
      <c r="O169" s="829"/>
      <c r="P169" s="794"/>
      <c r="Q169" s="794"/>
      <c r="R169" s="794"/>
      <c r="S169" s="794"/>
      <c r="T169" s="794"/>
      <c r="U169" s="794"/>
      <c r="V169" s="794"/>
      <c r="W169" s="794"/>
      <c r="X169" s="794"/>
      <c r="Y169" s="468"/>
      <c r="Z169" s="468"/>
      <c r="AA169" s="468"/>
      <c r="AB169" s="468"/>
      <c r="AC169" s="468"/>
      <c r="AD169" s="468"/>
      <c r="AE169" s="468"/>
      <c r="AF169" s="468"/>
      <c r="AG169" s="468"/>
      <c r="AH169" s="468"/>
      <c r="AI169" s="468"/>
      <c r="AJ169" s="646"/>
      <c r="AK169" s="646"/>
      <c r="AL169" s="647">
        <v>1</v>
      </c>
      <c r="AM169" s="149"/>
      <c r="AN169" s="149"/>
    </row>
    <row r="170" spans="1:40" customFormat="1" ht="30" customHeight="1">
      <c r="A170" s="794"/>
      <c r="B170" s="794"/>
      <c r="C170" s="794"/>
      <c r="D170" s="829" t="s">
        <v>3399</v>
      </c>
      <c r="E170" s="829"/>
      <c r="F170" s="829"/>
      <c r="G170" s="829"/>
      <c r="H170" s="829"/>
      <c r="I170" s="829"/>
      <c r="J170" s="829"/>
      <c r="K170" s="829"/>
      <c r="L170" s="829"/>
      <c r="M170" s="829"/>
      <c r="N170" s="829"/>
      <c r="O170" s="829"/>
      <c r="P170" s="794"/>
      <c r="Q170" s="794"/>
      <c r="R170" s="794"/>
      <c r="S170" s="794"/>
      <c r="T170" s="794"/>
      <c r="U170" s="794"/>
      <c r="V170" s="794"/>
      <c r="W170" s="794"/>
      <c r="X170" s="794"/>
      <c r="Y170" s="468"/>
      <c r="Z170" s="468"/>
      <c r="AA170" s="468"/>
      <c r="AB170" s="468"/>
      <c r="AC170" s="468"/>
      <c r="AD170" s="468"/>
      <c r="AE170" s="468"/>
      <c r="AF170" s="468"/>
      <c r="AG170" s="468"/>
      <c r="AH170" s="468"/>
      <c r="AI170" s="468"/>
      <c r="AJ170" s="646"/>
      <c r="AK170" s="646"/>
      <c r="AL170" s="647">
        <v>1</v>
      </c>
      <c r="AM170" s="149"/>
      <c r="AN170" s="149"/>
    </row>
    <row r="171" spans="1:40" customFormat="1" ht="30" customHeight="1">
      <c r="A171" s="794"/>
      <c r="B171" s="794"/>
      <c r="C171" s="794"/>
      <c r="D171" s="829" t="s">
        <v>3400</v>
      </c>
      <c r="E171" s="829"/>
      <c r="F171" s="829"/>
      <c r="G171" s="829"/>
      <c r="H171" s="829"/>
      <c r="I171" s="829"/>
      <c r="J171" s="829"/>
      <c r="K171" s="829"/>
      <c r="L171" s="829"/>
      <c r="M171" s="829"/>
      <c r="N171" s="829"/>
      <c r="O171" s="829"/>
      <c r="P171" s="794"/>
      <c r="Q171" s="794"/>
      <c r="R171" s="794"/>
      <c r="S171" s="794"/>
      <c r="T171" s="794"/>
      <c r="U171" s="794"/>
      <c r="V171" s="794"/>
      <c r="W171" s="794"/>
      <c r="X171" s="794"/>
      <c r="Y171" s="468"/>
      <c r="Z171" s="468"/>
      <c r="AA171" s="468"/>
      <c r="AB171" s="468"/>
      <c r="AC171" s="468"/>
      <c r="AD171" s="468"/>
      <c r="AE171" s="468"/>
      <c r="AF171" s="468"/>
      <c r="AG171" s="468"/>
      <c r="AH171" s="468"/>
      <c r="AI171" s="468"/>
      <c r="AJ171" s="646"/>
      <c r="AK171" s="646"/>
      <c r="AL171" s="647">
        <v>1</v>
      </c>
      <c r="AM171" s="149"/>
      <c r="AN171" s="149"/>
    </row>
    <row r="172" spans="1:40" customFormat="1" ht="30" customHeight="1">
      <c r="A172" s="794"/>
      <c r="B172" s="794"/>
      <c r="C172" s="794"/>
      <c r="D172" s="830" t="s">
        <v>3401</v>
      </c>
      <c r="E172" s="829"/>
      <c r="F172" s="831"/>
      <c r="G172" s="829"/>
      <c r="H172" s="829"/>
      <c r="I172" s="829"/>
      <c r="J172" s="829"/>
      <c r="K172" s="831"/>
      <c r="L172" s="831"/>
      <c r="M172" s="831"/>
      <c r="N172" s="831"/>
      <c r="O172" s="831"/>
      <c r="P172" s="794"/>
      <c r="Q172" s="794"/>
      <c r="R172" s="794"/>
      <c r="S172" s="794"/>
      <c r="T172" s="794"/>
      <c r="U172" s="794"/>
      <c r="V172" s="794"/>
      <c r="W172" s="794"/>
      <c r="X172" s="794"/>
      <c r="Y172" s="468"/>
      <c r="Z172" s="468"/>
      <c r="AA172" s="468"/>
      <c r="AB172" s="468"/>
      <c r="AC172" s="468"/>
      <c r="AD172" s="468"/>
      <c r="AE172" s="468"/>
      <c r="AF172" s="468"/>
      <c r="AG172" s="468"/>
      <c r="AH172" s="468"/>
      <c r="AI172" s="468"/>
      <c r="AJ172" s="646"/>
      <c r="AK172" s="646"/>
      <c r="AL172" s="647">
        <v>1</v>
      </c>
      <c r="AM172" s="149"/>
      <c r="AN172" s="149"/>
    </row>
    <row r="173" spans="1:40" customFormat="1" ht="30" customHeight="1">
      <c r="A173" s="794"/>
      <c r="B173" s="794"/>
      <c r="C173" s="794"/>
      <c r="D173" s="794"/>
      <c r="E173" s="794"/>
      <c r="F173" s="794"/>
      <c r="G173" s="794"/>
      <c r="H173" s="794"/>
      <c r="I173" s="794"/>
      <c r="J173" s="794"/>
      <c r="K173" s="794"/>
      <c r="L173" s="794"/>
      <c r="M173" s="794"/>
      <c r="N173" s="794"/>
      <c r="O173" s="794"/>
      <c r="P173" s="794"/>
      <c r="Q173" s="794"/>
      <c r="R173" s="794"/>
      <c r="S173" s="794"/>
      <c r="T173" s="794"/>
      <c r="U173" s="794"/>
      <c r="V173" s="794"/>
      <c r="W173" s="794"/>
      <c r="X173" s="794"/>
      <c r="Y173" s="468"/>
      <c r="Z173" s="468"/>
      <c r="AA173" s="468"/>
      <c r="AB173" s="468"/>
      <c r="AC173" s="468"/>
      <c r="AD173" s="468"/>
      <c r="AE173" s="468"/>
      <c r="AF173" s="468"/>
      <c r="AG173" s="468"/>
      <c r="AH173" s="468"/>
      <c r="AI173" s="468"/>
      <c r="AJ173" s="646"/>
      <c r="AK173" s="646"/>
      <c r="AL173" s="647">
        <v>1</v>
      </c>
      <c r="AM173" s="149"/>
      <c r="AN173" s="149"/>
    </row>
    <row r="174" spans="1:40" customFormat="1" ht="30" customHeight="1">
      <c r="A174" s="794"/>
      <c r="B174" s="794"/>
      <c r="C174" s="794"/>
      <c r="D174" s="832" t="s">
        <v>3402</v>
      </c>
      <c r="E174" s="832"/>
      <c r="F174" s="832"/>
      <c r="G174" s="832"/>
      <c r="H174" s="833" t="s">
        <v>3403</v>
      </c>
      <c r="I174" s="833" t="s">
        <v>3403</v>
      </c>
      <c r="J174" s="833" t="s">
        <v>3403</v>
      </c>
      <c r="K174" s="833" t="s">
        <v>3403</v>
      </c>
      <c r="L174" s="832"/>
      <c r="M174" s="832"/>
      <c r="N174" s="832"/>
      <c r="O174" s="794"/>
      <c r="P174" s="794"/>
      <c r="Q174" s="794"/>
      <c r="R174" s="794"/>
      <c r="S174" s="794"/>
      <c r="T174" s="794"/>
      <c r="U174" s="794"/>
      <c r="V174" s="794"/>
      <c r="W174" s="794"/>
      <c r="X174" s="834"/>
      <c r="Y174" s="468"/>
      <c r="Z174" s="468"/>
      <c r="AA174" s="468"/>
      <c r="AB174" s="468"/>
      <c r="AC174" s="468"/>
      <c r="AD174" s="468"/>
      <c r="AE174" s="468"/>
      <c r="AF174" s="468"/>
      <c r="AG174" s="468"/>
      <c r="AH174" s="468"/>
      <c r="AI174" s="468"/>
      <c r="AJ174" s="646"/>
      <c r="AK174" s="646"/>
      <c r="AL174" s="647">
        <v>1</v>
      </c>
      <c r="AM174" s="149"/>
      <c r="AN174" s="149"/>
    </row>
    <row r="175" spans="1:40" customFormat="1" ht="30" customHeight="1">
      <c r="A175" s="794"/>
      <c r="B175" s="794"/>
      <c r="C175" s="794"/>
      <c r="D175" s="267" t="s">
        <v>3404</v>
      </c>
      <c r="E175" s="832"/>
      <c r="F175" s="832"/>
      <c r="G175" s="832"/>
      <c r="H175" s="832"/>
      <c r="I175" s="832"/>
      <c r="J175" s="832"/>
      <c r="K175" s="832"/>
      <c r="L175" s="832"/>
      <c r="M175" s="832"/>
      <c r="N175" s="832"/>
      <c r="O175" s="794"/>
      <c r="P175" s="794"/>
      <c r="Q175" s="794"/>
      <c r="R175" s="794"/>
      <c r="S175" s="794"/>
      <c r="T175" s="794"/>
      <c r="U175" s="794"/>
      <c r="V175" s="794"/>
      <c r="W175" s="794"/>
      <c r="X175" s="834"/>
      <c r="Y175" s="468"/>
      <c r="Z175" s="468"/>
      <c r="AA175" s="468"/>
      <c r="AB175" s="468"/>
      <c r="AC175" s="468"/>
      <c r="AD175" s="468"/>
      <c r="AE175" s="468"/>
      <c r="AF175" s="468"/>
      <c r="AG175" s="468"/>
      <c r="AH175" s="468"/>
      <c r="AI175" s="468"/>
      <c r="AJ175" s="794"/>
      <c r="AK175" s="794"/>
      <c r="AL175" s="647">
        <v>1</v>
      </c>
      <c r="AM175" s="149"/>
      <c r="AN175" s="149"/>
    </row>
    <row r="176" spans="1:40" customFormat="1" ht="30" customHeight="1">
      <c r="A176" s="794"/>
      <c r="B176" s="794"/>
      <c r="C176" s="794"/>
      <c r="D176" s="832" t="s">
        <v>3405</v>
      </c>
      <c r="E176" s="832"/>
      <c r="F176" s="832"/>
      <c r="G176" s="832"/>
      <c r="H176" s="832"/>
      <c r="I176" s="832"/>
      <c r="J176" s="832"/>
      <c r="K176" s="832"/>
      <c r="L176" s="832"/>
      <c r="M176" s="832"/>
      <c r="N176" s="832"/>
      <c r="O176" s="794"/>
      <c r="P176" s="794"/>
      <c r="Q176" s="794"/>
      <c r="R176" s="794"/>
      <c r="S176" s="794"/>
      <c r="T176" s="794"/>
      <c r="U176" s="794"/>
      <c r="V176" s="794"/>
      <c r="W176" s="794"/>
      <c r="X176" s="794"/>
      <c r="Y176" s="468"/>
      <c r="Z176" s="468"/>
      <c r="AA176" s="468"/>
      <c r="AB176" s="468"/>
      <c r="AC176" s="468"/>
      <c r="AD176" s="468"/>
      <c r="AE176" s="468"/>
      <c r="AF176" s="468"/>
      <c r="AG176" s="468"/>
      <c r="AH176" s="468"/>
      <c r="AI176" s="468"/>
      <c r="AJ176" s="794"/>
      <c r="AK176" s="794"/>
      <c r="AL176" s="647">
        <v>1</v>
      </c>
      <c r="AM176" s="149"/>
      <c r="AN176" s="149"/>
    </row>
    <row r="177" spans="1:40" customFormat="1" ht="30" customHeight="1">
      <c r="A177" s="794"/>
      <c r="B177" s="794"/>
      <c r="C177" s="794"/>
      <c r="D177" s="835" t="s">
        <v>3406</v>
      </c>
      <c r="E177" s="832"/>
      <c r="F177" s="832"/>
      <c r="G177" s="832"/>
      <c r="H177" s="832"/>
      <c r="I177" s="832"/>
      <c r="J177" s="832"/>
      <c r="K177" s="832"/>
      <c r="L177" s="832"/>
      <c r="M177" s="832"/>
      <c r="N177" s="832"/>
      <c r="O177" s="794"/>
      <c r="P177" s="794"/>
      <c r="Q177" s="794"/>
      <c r="R177" s="794"/>
      <c r="S177" s="794"/>
      <c r="T177" s="794"/>
      <c r="U177" s="794"/>
      <c r="V177" s="794"/>
      <c r="W177" s="794"/>
      <c r="X177" s="794"/>
      <c r="Y177" s="468"/>
      <c r="Z177" s="468"/>
      <c r="AA177" s="468"/>
      <c r="AB177" s="468"/>
      <c r="AC177" s="468"/>
      <c r="AD177" s="468"/>
      <c r="AE177" s="468"/>
      <c r="AF177" s="468"/>
      <c r="AG177" s="468"/>
      <c r="AH177" s="468"/>
      <c r="AI177" s="468"/>
      <c r="AJ177" s="794"/>
      <c r="AK177" s="794"/>
      <c r="AL177" s="647">
        <v>1</v>
      </c>
      <c r="AM177" s="149"/>
      <c r="AN177" s="149"/>
    </row>
    <row r="178" spans="1:40" customFormat="1" ht="30" customHeight="1">
      <c r="A178" s="794"/>
      <c r="B178" s="794"/>
      <c r="C178" s="794"/>
      <c r="D178" s="836" t="s">
        <v>3407</v>
      </c>
      <c r="E178" s="832"/>
      <c r="F178" s="832"/>
      <c r="G178" s="832"/>
      <c r="H178" s="832"/>
      <c r="I178" s="832"/>
      <c r="J178" s="832"/>
      <c r="K178" s="832"/>
      <c r="L178" s="832"/>
      <c r="M178" s="832"/>
      <c r="N178" s="832"/>
      <c r="O178" s="794"/>
      <c r="P178" s="794"/>
      <c r="Q178" s="794"/>
      <c r="R178" s="794"/>
      <c r="S178" s="794"/>
      <c r="T178" s="794"/>
      <c r="U178" s="794"/>
      <c r="V178" s="794"/>
      <c r="W178" s="794"/>
      <c r="X178" s="794"/>
      <c r="Y178" s="468"/>
      <c r="Z178" s="468"/>
      <c r="AA178" s="468"/>
      <c r="AB178" s="468"/>
      <c r="AC178" s="468"/>
      <c r="AD178" s="468"/>
      <c r="AE178" s="468"/>
      <c r="AF178" s="468"/>
      <c r="AG178" s="468"/>
      <c r="AH178" s="468"/>
      <c r="AI178" s="468"/>
      <c r="AJ178" s="794"/>
      <c r="AK178" s="794"/>
      <c r="AL178" s="647">
        <v>1</v>
      </c>
      <c r="AM178" s="149"/>
      <c r="AN178" s="149"/>
    </row>
    <row r="179" spans="1:40" customFormat="1" ht="30" customHeight="1">
      <c r="A179" s="794"/>
      <c r="B179" s="794"/>
      <c r="C179" s="794"/>
      <c r="D179" s="794"/>
      <c r="E179" s="794"/>
      <c r="F179" s="794"/>
      <c r="G179" s="794"/>
      <c r="H179" s="794"/>
      <c r="I179" s="794"/>
      <c r="J179" s="794"/>
      <c r="K179" s="794"/>
      <c r="L179" s="794"/>
      <c r="M179" s="794"/>
      <c r="N179" s="794"/>
      <c r="O179" s="794"/>
      <c r="P179" s="794"/>
      <c r="Q179" s="794"/>
      <c r="R179" s="794"/>
      <c r="S179" s="794"/>
      <c r="T179" s="794"/>
      <c r="U179" s="794"/>
      <c r="V179" s="794"/>
      <c r="W179" s="794"/>
      <c r="X179" s="794"/>
      <c r="Y179" s="468"/>
      <c r="Z179" s="468"/>
      <c r="AA179" s="468"/>
      <c r="AB179" s="468"/>
      <c r="AC179" s="468"/>
      <c r="AD179" s="468"/>
      <c r="AE179" s="468"/>
      <c r="AF179" s="468"/>
      <c r="AG179" s="468"/>
      <c r="AH179" s="468"/>
      <c r="AI179" s="468"/>
      <c r="AJ179" s="794"/>
      <c r="AK179" s="794"/>
      <c r="AL179" s="647">
        <v>1</v>
      </c>
      <c r="AM179" s="149"/>
      <c r="AN179" s="149"/>
    </row>
    <row r="180" spans="1:40" customFormat="1" ht="30" customHeight="1">
      <c r="A180" s="794"/>
      <c r="B180" s="794"/>
      <c r="C180" s="794"/>
      <c r="D180" s="267" t="s">
        <v>3408</v>
      </c>
      <c r="E180" s="832"/>
      <c r="F180" s="832"/>
      <c r="G180" s="832"/>
      <c r="H180" s="832"/>
      <c r="I180" s="832"/>
      <c r="J180" s="832"/>
      <c r="K180" s="832"/>
      <c r="L180" s="832"/>
      <c r="M180" s="832"/>
      <c r="N180" s="794"/>
      <c r="O180" s="794"/>
      <c r="P180" s="794"/>
      <c r="Q180" s="794"/>
      <c r="R180" s="794"/>
      <c r="S180" s="794"/>
      <c r="T180" s="794"/>
      <c r="U180" s="794"/>
      <c r="V180" s="794"/>
      <c r="W180" s="794"/>
      <c r="X180" s="794"/>
      <c r="Y180" s="468"/>
      <c r="Z180" s="468"/>
      <c r="AA180" s="468"/>
      <c r="AB180" s="468"/>
      <c r="AC180" s="468"/>
      <c r="AD180" s="468"/>
      <c r="AE180" s="468"/>
      <c r="AF180" s="468"/>
      <c r="AG180" s="468"/>
      <c r="AH180" s="468"/>
      <c r="AI180" s="468"/>
      <c r="AJ180" s="794"/>
      <c r="AK180" s="794"/>
      <c r="AL180" s="647">
        <v>1</v>
      </c>
      <c r="AM180" s="149"/>
      <c r="AN180" s="149"/>
    </row>
    <row r="181" spans="1:40" customFormat="1" ht="30" customHeight="1">
      <c r="A181" s="794"/>
      <c r="B181" s="794"/>
      <c r="C181" s="794"/>
      <c r="D181" s="832" t="s">
        <v>3409</v>
      </c>
      <c r="E181" s="832"/>
      <c r="F181" s="832"/>
      <c r="G181" s="832"/>
      <c r="H181" s="832"/>
      <c r="I181" s="832"/>
      <c r="J181" s="832"/>
      <c r="K181" s="832"/>
      <c r="L181" s="832"/>
      <c r="M181" s="832"/>
      <c r="N181" s="794"/>
      <c r="O181" s="794"/>
      <c r="P181" s="794"/>
      <c r="Q181" s="794"/>
      <c r="R181" s="794"/>
      <c r="S181" s="794"/>
      <c r="T181" s="794"/>
      <c r="U181" s="794"/>
      <c r="V181" s="794"/>
      <c r="W181" s="794"/>
      <c r="X181" s="794"/>
      <c r="Y181" s="468"/>
      <c r="Z181" s="468"/>
      <c r="AA181" s="468"/>
      <c r="AB181" s="468"/>
      <c r="AC181" s="468"/>
      <c r="AD181" s="468"/>
      <c r="AE181" s="468"/>
      <c r="AF181" s="468"/>
      <c r="AG181" s="468"/>
      <c r="AH181" s="468"/>
      <c r="AI181" s="468"/>
      <c r="AJ181" s="794"/>
      <c r="AK181" s="794"/>
      <c r="AL181" s="647">
        <v>1</v>
      </c>
      <c r="AM181" s="149"/>
      <c r="AN181" s="149"/>
    </row>
    <row r="182" spans="1:40" customFormat="1" ht="30" customHeight="1">
      <c r="A182" s="794"/>
      <c r="B182" s="794"/>
      <c r="C182" s="794"/>
      <c r="D182" s="832" t="s">
        <v>3410</v>
      </c>
      <c r="E182" s="832"/>
      <c r="F182" s="832"/>
      <c r="G182" s="832"/>
      <c r="H182" s="832"/>
      <c r="I182" s="832"/>
      <c r="J182" s="832"/>
      <c r="K182" s="832"/>
      <c r="L182" s="832"/>
      <c r="M182" s="832"/>
      <c r="N182" s="794"/>
      <c r="O182" s="794"/>
      <c r="P182" s="794"/>
      <c r="Q182" s="794"/>
      <c r="R182" s="794"/>
      <c r="S182" s="794"/>
      <c r="T182" s="794"/>
      <c r="U182" s="794"/>
      <c r="V182" s="794"/>
      <c r="W182" s="794"/>
      <c r="X182" s="794"/>
      <c r="Y182" s="468"/>
      <c r="Z182" s="468"/>
      <c r="AA182" s="468"/>
      <c r="AB182" s="468"/>
      <c r="AC182" s="468"/>
      <c r="AD182" s="468"/>
      <c r="AE182" s="468"/>
      <c r="AF182" s="468"/>
      <c r="AG182" s="468"/>
      <c r="AH182" s="468"/>
      <c r="AI182" s="468"/>
      <c r="AJ182" s="794"/>
      <c r="AK182" s="794"/>
      <c r="AL182" s="647">
        <v>1</v>
      </c>
      <c r="AM182" s="149"/>
      <c r="AN182" s="149"/>
    </row>
    <row r="183" spans="1:40" customFormat="1" ht="30" customHeight="1">
      <c r="A183" s="794"/>
      <c r="B183" s="794"/>
      <c r="C183" s="794"/>
      <c r="D183" s="832" t="s">
        <v>3411</v>
      </c>
      <c r="E183" s="832"/>
      <c r="F183" s="832"/>
      <c r="G183" s="832"/>
      <c r="H183" s="832"/>
      <c r="I183" s="832"/>
      <c r="J183" s="832"/>
      <c r="K183" s="832"/>
      <c r="L183" s="832"/>
      <c r="M183" s="832"/>
      <c r="N183" s="794"/>
      <c r="O183" s="794"/>
      <c r="P183" s="794"/>
      <c r="Q183" s="794"/>
      <c r="R183" s="794"/>
      <c r="S183" s="794"/>
      <c r="T183" s="794"/>
      <c r="U183" s="794"/>
      <c r="V183" s="794"/>
      <c r="W183" s="794"/>
      <c r="X183" s="794"/>
      <c r="Y183" s="468"/>
      <c r="Z183" s="468"/>
      <c r="AA183" s="468"/>
      <c r="AB183" s="468"/>
      <c r="AC183" s="468"/>
      <c r="AD183" s="468"/>
      <c r="AE183" s="468"/>
      <c r="AF183" s="468"/>
      <c r="AG183" s="468"/>
      <c r="AH183" s="468"/>
      <c r="AI183" s="468"/>
      <c r="AJ183" s="794"/>
      <c r="AK183" s="794"/>
      <c r="AL183" s="647">
        <v>1</v>
      </c>
      <c r="AM183" s="149"/>
      <c r="AN183" s="149"/>
    </row>
    <row r="184" spans="1:40" customFormat="1" ht="30" customHeight="1">
      <c r="A184" s="794"/>
      <c r="B184" s="794"/>
      <c r="C184" s="794"/>
      <c r="D184" s="832" t="s">
        <v>3412</v>
      </c>
      <c r="E184" s="832"/>
      <c r="F184" s="832"/>
      <c r="G184" s="832"/>
      <c r="H184" s="832"/>
      <c r="I184" s="832"/>
      <c r="J184" s="832"/>
      <c r="K184" s="832"/>
      <c r="L184" s="832"/>
      <c r="M184" s="832"/>
      <c r="N184" s="794"/>
      <c r="O184" s="794"/>
      <c r="P184" s="794"/>
      <c r="Q184" s="794"/>
      <c r="R184" s="794"/>
      <c r="S184" s="794"/>
      <c r="T184" s="794"/>
      <c r="U184" s="794"/>
      <c r="V184" s="794"/>
      <c r="W184" s="794"/>
      <c r="X184" s="794"/>
      <c r="Y184" s="468"/>
      <c r="Z184" s="468"/>
      <c r="AA184" s="468"/>
      <c r="AB184" s="468"/>
      <c r="AC184" s="468"/>
      <c r="AD184" s="468"/>
      <c r="AE184" s="468"/>
      <c r="AF184" s="468"/>
      <c r="AG184" s="468"/>
      <c r="AH184" s="468"/>
      <c r="AI184" s="468"/>
      <c r="AJ184" s="794"/>
      <c r="AK184" s="794"/>
      <c r="AL184" s="647">
        <v>1</v>
      </c>
      <c r="AM184" s="149"/>
      <c r="AN184" s="149"/>
    </row>
    <row r="185" spans="1:40" customFormat="1" ht="30" customHeight="1">
      <c r="A185" s="794"/>
      <c r="B185" s="794"/>
      <c r="C185" s="794"/>
      <c r="D185" s="832" t="s">
        <v>3413</v>
      </c>
      <c r="E185" s="832"/>
      <c r="F185" s="832"/>
      <c r="G185" s="832"/>
      <c r="H185" s="832"/>
      <c r="I185" s="832"/>
      <c r="J185" s="832"/>
      <c r="K185" s="832"/>
      <c r="L185" s="832"/>
      <c r="M185" s="832"/>
      <c r="N185" s="794"/>
      <c r="O185" s="794"/>
      <c r="P185" s="794"/>
      <c r="Q185" s="794"/>
      <c r="R185" s="794"/>
      <c r="S185" s="794"/>
      <c r="T185" s="794"/>
      <c r="U185" s="794"/>
      <c r="V185" s="794"/>
      <c r="W185" s="794"/>
      <c r="X185" s="794"/>
      <c r="Y185" s="794"/>
      <c r="Z185" s="794"/>
      <c r="AA185" s="794"/>
      <c r="AB185" s="794"/>
      <c r="AC185" s="794"/>
      <c r="AD185" s="794"/>
      <c r="AE185" s="794"/>
      <c r="AF185" s="794"/>
      <c r="AG185" s="794"/>
      <c r="AH185" s="794"/>
      <c r="AI185" s="794"/>
      <c r="AJ185" s="794"/>
      <c r="AK185" s="794"/>
      <c r="AL185" s="647">
        <v>1</v>
      </c>
      <c r="AM185" s="149"/>
      <c r="AN185" s="149"/>
    </row>
    <row r="186" spans="1:40" customFormat="1" ht="30" customHeight="1">
      <c r="A186" s="794"/>
      <c r="B186" s="794"/>
      <c r="C186" s="794"/>
      <c r="D186" s="836" t="s">
        <v>3414</v>
      </c>
      <c r="E186" s="832"/>
      <c r="F186" s="832"/>
      <c r="G186" s="832"/>
      <c r="H186" s="832"/>
      <c r="I186" s="832"/>
      <c r="J186" s="832"/>
      <c r="K186" s="832"/>
      <c r="L186" s="832"/>
      <c r="M186" s="832"/>
      <c r="N186" s="794"/>
      <c r="O186" s="794"/>
      <c r="P186" s="794"/>
      <c r="Q186" s="794"/>
      <c r="R186" s="794"/>
      <c r="S186" s="794"/>
      <c r="T186" s="794"/>
      <c r="U186" s="794"/>
      <c r="V186" s="794"/>
      <c r="W186" s="794"/>
      <c r="X186" s="794"/>
      <c r="Y186" s="794"/>
      <c r="Z186" s="794"/>
      <c r="AA186" s="794"/>
      <c r="AB186" s="794"/>
      <c r="AC186" s="794"/>
      <c r="AD186" s="794"/>
      <c r="AE186" s="794"/>
      <c r="AF186" s="794"/>
      <c r="AG186" s="794"/>
      <c r="AH186" s="794"/>
      <c r="AI186" s="794"/>
      <c r="AJ186" s="794"/>
      <c r="AK186" s="794"/>
      <c r="AL186" s="647">
        <v>1</v>
      </c>
      <c r="AM186" s="149"/>
      <c r="AN186" s="149"/>
    </row>
    <row r="187" spans="1:40" customFormat="1" ht="30" customHeight="1">
      <c r="A187" s="794"/>
      <c r="B187" s="794"/>
      <c r="C187" s="794"/>
      <c r="D187" s="836" t="s">
        <v>3415</v>
      </c>
      <c r="E187" s="832"/>
      <c r="F187" s="832"/>
      <c r="G187" s="832"/>
      <c r="H187" s="832"/>
      <c r="I187" s="832"/>
      <c r="J187" s="832"/>
      <c r="K187" s="832"/>
      <c r="L187" s="832"/>
      <c r="M187" s="832"/>
      <c r="N187" s="794"/>
      <c r="O187" s="794"/>
      <c r="P187" s="794"/>
      <c r="Q187" s="794"/>
      <c r="R187" s="794"/>
      <c r="S187" s="794"/>
      <c r="T187" s="794"/>
      <c r="U187" s="794"/>
      <c r="V187" s="794"/>
      <c r="W187" s="794"/>
      <c r="X187" s="794"/>
      <c r="Y187" s="794"/>
      <c r="Z187" s="794"/>
      <c r="AA187" s="794"/>
      <c r="AB187" s="794"/>
      <c r="AC187" s="794"/>
      <c r="AD187" s="794"/>
      <c r="AE187" s="794"/>
      <c r="AF187" s="794"/>
      <c r="AG187" s="794"/>
      <c r="AH187" s="794"/>
      <c r="AI187" s="794"/>
      <c r="AJ187" s="794"/>
      <c r="AK187" s="794"/>
      <c r="AL187" s="647">
        <v>1</v>
      </c>
      <c r="AM187" s="149"/>
      <c r="AN187" s="149"/>
    </row>
    <row r="188" spans="1:40" customFormat="1" ht="30" customHeight="1">
      <c r="A188" s="794"/>
      <c r="B188" s="794"/>
      <c r="C188" s="794"/>
      <c r="D188" s="794"/>
      <c r="E188" s="794"/>
      <c r="F188" s="794"/>
      <c r="G188" s="794"/>
      <c r="H188" s="794"/>
      <c r="I188" s="794"/>
      <c r="J188" s="794"/>
      <c r="K188" s="794"/>
      <c r="L188" s="794"/>
      <c r="M188" s="794"/>
      <c r="N188" s="794"/>
      <c r="O188" s="794"/>
      <c r="P188" s="794"/>
      <c r="Q188" s="794"/>
      <c r="R188" s="794"/>
      <c r="S188" s="794"/>
      <c r="T188" s="794"/>
      <c r="U188" s="794"/>
      <c r="V188" s="794"/>
      <c r="W188" s="794"/>
      <c r="X188" s="794"/>
      <c r="Y188" s="794"/>
      <c r="Z188" s="794"/>
      <c r="AA188" s="794"/>
      <c r="AB188" s="794"/>
      <c r="AC188" s="794"/>
      <c r="AD188" s="794"/>
      <c r="AE188" s="794"/>
      <c r="AF188" s="794"/>
      <c r="AG188" s="794"/>
      <c r="AH188" s="794"/>
      <c r="AI188" s="794"/>
      <c r="AJ188" s="794"/>
      <c r="AK188" s="794"/>
      <c r="AL188" s="647">
        <v>1</v>
      </c>
      <c r="AM188" s="149"/>
      <c r="AN188" s="149"/>
    </row>
    <row r="189" spans="1:40" customFormat="1" ht="30" customHeight="1">
      <c r="A189" s="794"/>
      <c r="B189" s="794"/>
      <c r="C189" s="794"/>
      <c r="D189" s="837" t="s">
        <v>3416</v>
      </c>
      <c r="E189" s="838"/>
      <c r="F189" s="838"/>
      <c r="G189" s="838"/>
      <c r="H189" s="838"/>
      <c r="I189" s="838"/>
      <c r="J189" s="838"/>
      <c r="K189" s="838"/>
      <c r="L189" s="838"/>
      <c r="M189" s="838"/>
      <c r="N189" s="794"/>
      <c r="O189" s="794"/>
      <c r="P189" s="794"/>
      <c r="Q189" s="794"/>
      <c r="R189" s="794"/>
      <c r="S189" s="794"/>
      <c r="T189" s="794"/>
      <c r="U189" s="794"/>
      <c r="V189" s="794"/>
      <c r="W189" s="794"/>
      <c r="X189" s="794"/>
      <c r="Y189" s="794"/>
      <c r="Z189" s="794"/>
      <c r="AA189" s="794"/>
      <c r="AB189" s="794"/>
      <c r="AC189" s="794"/>
      <c r="AD189" s="794"/>
      <c r="AE189" s="794"/>
      <c r="AF189" s="794"/>
      <c r="AG189" s="794"/>
      <c r="AH189" s="794"/>
      <c r="AI189" s="794"/>
      <c r="AJ189" s="794"/>
      <c r="AK189" s="794"/>
      <c r="AL189" s="647">
        <v>1</v>
      </c>
      <c r="AM189" s="149"/>
      <c r="AN189" s="149"/>
    </row>
    <row r="190" spans="1:40" customFormat="1" ht="30" customHeight="1">
      <c r="A190" s="794"/>
      <c r="B190" s="794"/>
      <c r="C190" s="794"/>
      <c r="D190" s="839" t="s">
        <v>3417</v>
      </c>
      <c r="E190" s="838"/>
      <c r="F190" s="838"/>
      <c r="G190" s="838"/>
      <c r="H190" s="838"/>
      <c r="I190" s="838"/>
      <c r="J190" s="838"/>
      <c r="K190" s="838"/>
      <c r="L190" s="838"/>
      <c r="M190" s="838"/>
      <c r="N190" s="794"/>
      <c r="O190" s="794"/>
      <c r="P190" s="794"/>
      <c r="Q190" s="794"/>
      <c r="R190" s="794"/>
      <c r="S190" s="794"/>
      <c r="T190" s="794"/>
      <c r="U190" s="794"/>
      <c r="V190" s="794"/>
      <c r="W190" s="794"/>
      <c r="X190" s="794"/>
      <c r="Y190" s="794"/>
      <c r="Z190" s="794"/>
      <c r="AA190" s="794"/>
      <c r="AB190" s="794"/>
      <c r="AC190" s="794"/>
      <c r="AD190" s="794"/>
      <c r="AE190" s="794"/>
      <c r="AF190" s="794"/>
      <c r="AG190" s="794"/>
      <c r="AH190" s="794"/>
      <c r="AI190" s="794"/>
      <c r="AJ190" s="794"/>
      <c r="AK190" s="794"/>
      <c r="AL190" s="647">
        <v>1</v>
      </c>
      <c r="AM190" s="149"/>
      <c r="AN190" s="149"/>
    </row>
    <row r="191" spans="1:40" customFormat="1" ht="30" customHeight="1">
      <c r="A191" s="794"/>
      <c r="B191" s="794"/>
      <c r="C191" s="794"/>
      <c r="D191" s="839" t="s">
        <v>3418</v>
      </c>
      <c r="E191" s="838"/>
      <c r="F191" s="838"/>
      <c r="G191" s="838"/>
      <c r="H191" s="838"/>
      <c r="I191" s="838"/>
      <c r="J191" s="838"/>
      <c r="K191" s="838"/>
      <c r="L191" s="838"/>
      <c r="M191" s="838"/>
      <c r="N191" s="794"/>
      <c r="O191" s="794"/>
      <c r="P191" s="794"/>
      <c r="Q191" s="794"/>
      <c r="R191" s="794"/>
      <c r="S191" s="794"/>
      <c r="T191" s="794"/>
      <c r="U191" s="794"/>
      <c r="V191" s="794"/>
      <c r="W191" s="794"/>
      <c r="X191" s="794"/>
      <c r="Y191" s="794"/>
      <c r="Z191" s="794"/>
      <c r="AA191" s="794"/>
      <c r="AB191" s="794"/>
      <c r="AC191" s="794"/>
      <c r="AD191" s="794"/>
      <c r="AE191" s="794"/>
      <c r="AF191" s="794"/>
      <c r="AG191" s="794"/>
      <c r="AH191" s="794"/>
      <c r="AI191" s="794"/>
      <c r="AJ191" s="794"/>
      <c r="AK191" s="794"/>
      <c r="AL191" s="647">
        <v>1</v>
      </c>
      <c r="AM191" s="149"/>
      <c r="AN191" s="149"/>
    </row>
    <row r="192" spans="1:40" customFormat="1" ht="30" customHeight="1">
      <c r="A192" s="794"/>
      <c r="B192" s="794"/>
      <c r="C192" s="794"/>
      <c r="D192" s="839" t="s">
        <v>3419</v>
      </c>
      <c r="E192" s="838"/>
      <c r="F192" s="838"/>
      <c r="G192" s="838"/>
      <c r="H192" s="838"/>
      <c r="I192" s="838"/>
      <c r="J192" s="838"/>
      <c r="K192" s="838"/>
      <c r="L192" s="838"/>
      <c r="M192" s="838"/>
      <c r="N192" s="794"/>
      <c r="O192" s="794"/>
      <c r="P192" s="794"/>
      <c r="Q192" s="794"/>
      <c r="R192" s="794"/>
      <c r="S192" s="794"/>
      <c r="T192" s="794"/>
      <c r="U192" s="794"/>
      <c r="V192" s="794"/>
      <c r="W192" s="794"/>
      <c r="X192" s="794"/>
      <c r="Y192" s="794"/>
      <c r="Z192" s="794"/>
      <c r="AA192" s="794"/>
      <c r="AB192" s="794"/>
      <c r="AC192" s="794"/>
      <c r="AD192" s="794"/>
      <c r="AE192" s="794"/>
      <c r="AF192" s="794"/>
      <c r="AG192" s="794"/>
      <c r="AH192" s="794"/>
      <c r="AI192" s="794"/>
      <c r="AJ192" s="794"/>
      <c r="AK192" s="794"/>
      <c r="AL192" s="647">
        <v>1</v>
      </c>
      <c r="AM192" s="149"/>
      <c r="AN192" s="149"/>
    </row>
    <row r="193" spans="1:40" customFormat="1" ht="30" customHeight="1">
      <c r="A193" s="794"/>
      <c r="B193" s="794"/>
      <c r="C193" s="794"/>
      <c r="D193" s="840" t="s">
        <v>3420</v>
      </c>
      <c r="E193" s="838"/>
      <c r="F193" s="838"/>
      <c r="G193" s="838"/>
      <c r="H193" s="838"/>
      <c r="I193" s="838"/>
      <c r="J193" s="838"/>
      <c r="K193" s="838"/>
      <c r="L193" s="838"/>
      <c r="M193" s="838"/>
      <c r="N193" s="794"/>
      <c r="O193" s="794"/>
      <c r="P193" s="794"/>
      <c r="Q193" s="794"/>
      <c r="R193" s="794"/>
      <c r="S193" s="794"/>
      <c r="T193" s="794"/>
      <c r="U193" s="794"/>
      <c r="V193" s="794"/>
      <c r="W193" s="794"/>
      <c r="X193" s="794"/>
      <c r="Y193" s="794"/>
      <c r="Z193" s="794"/>
      <c r="AA193" s="794"/>
      <c r="AB193" s="794"/>
      <c r="AC193" s="794"/>
      <c r="AD193" s="794"/>
      <c r="AE193" s="794"/>
      <c r="AF193" s="794"/>
      <c r="AG193" s="794"/>
      <c r="AH193" s="794"/>
      <c r="AI193" s="794"/>
      <c r="AJ193" s="794"/>
      <c r="AK193" s="794"/>
      <c r="AL193" s="647">
        <v>1</v>
      </c>
      <c r="AM193" s="149"/>
      <c r="AN193" s="149"/>
    </row>
    <row r="194" spans="1:40" customFormat="1" ht="30" customHeight="1">
      <c r="A194" s="794"/>
      <c r="B194" s="794"/>
      <c r="C194" s="794"/>
      <c r="D194" s="841" t="s">
        <v>3421</v>
      </c>
      <c r="E194" s="838"/>
      <c r="F194" s="838"/>
      <c r="G194" s="838"/>
      <c r="H194" s="838"/>
      <c r="I194" s="838"/>
      <c r="J194" s="838"/>
      <c r="K194" s="838"/>
      <c r="L194" s="838"/>
      <c r="M194" s="838"/>
      <c r="N194" s="794"/>
      <c r="O194" s="794"/>
      <c r="P194" s="794"/>
      <c r="Q194" s="794"/>
      <c r="R194" s="794"/>
      <c r="S194" s="794"/>
      <c r="T194" s="794"/>
      <c r="U194" s="794"/>
      <c r="V194" s="794"/>
      <c r="W194" s="794"/>
      <c r="X194" s="794"/>
      <c r="Y194" s="794"/>
      <c r="Z194" s="794"/>
      <c r="AA194" s="794"/>
      <c r="AB194" s="794"/>
      <c r="AC194" s="794"/>
      <c r="AD194" s="794"/>
      <c r="AE194" s="794"/>
      <c r="AF194" s="794"/>
      <c r="AG194" s="794"/>
      <c r="AH194" s="794"/>
      <c r="AI194" s="794"/>
      <c r="AJ194" s="794"/>
      <c r="AK194" s="794"/>
      <c r="AL194" s="647">
        <v>1</v>
      </c>
      <c r="AM194" s="149"/>
      <c r="AN194" s="149"/>
    </row>
    <row r="195" spans="1:40" customFormat="1" ht="30" customHeight="1">
      <c r="A195" s="794"/>
      <c r="B195" s="794"/>
      <c r="C195" s="794"/>
      <c r="D195" s="841" t="s">
        <v>3422</v>
      </c>
      <c r="E195" s="838"/>
      <c r="F195" s="838"/>
      <c r="G195" s="838"/>
      <c r="H195" s="838"/>
      <c r="I195" s="838"/>
      <c r="J195" s="838"/>
      <c r="K195" s="838"/>
      <c r="L195" s="838"/>
      <c r="M195" s="838"/>
      <c r="N195" s="794"/>
      <c r="O195" s="794"/>
      <c r="P195" s="794"/>
      <c r="Q195" s="794"/>
      <c r="R195" s="794"/>
      <c r="S195" s="794"/>
      <c r="T195" s="794"/>
      <c r="U195" s="794"/>
      <c r="V195" s="794"/>
      <c r="W195" s="794"/>
      <c r="X195" s="794"/>
      <c r="Y195" s="794"/>
      <c r="Z195" s="794"/>
      <c r="AA195" s="794"/>
      <c r="AB195" s="794"/>
      <c r="AC195" s="794"/>
      <c r="AD195" s="794"/>
      <c r="AE195" s="794"/>
      <c r="AF195" s="794"/>
      <c r="AG195" s="794"/>
      <c r="AH195" s="794"/>
      <c r="AI195" s="794"/>
      <c r="AJ195" s="794"/>
      <c r="AK195" s="794"/>
      <c r="AL195" s="647">
        <v>1</v>
      </c>
      <c r="AM195" s="149"/>
      <c r="AN195" s="149"/>
    </row>
    <row r="196" spans="1:40" customFormat="1" ht="30" customHeight="1">
      <c r="A196" s="794"/>
      <c r="B196" s="794"/>
      <c r="C196" s="794"/>
      <c r="D196" s="794"/>
      <c r="E196" s="794"/>
      <c r="F196" s="794"/>
      <c r="G196" s="794"/>
      <c r="H196" s="794"/>
      <c r="I196" s="794"/>
      <c r="J196" s="794"/>
      <c r="K196" s="794"/>
      <c r="L196" s="794"/>
      <c r="M196" s="794"/>
      <c r="N196" s="794"/>
      <c r="O196" s="794"/>
      <c r="P196" s="794"/>
      <c r="Q196" s="794"/>
      <c r="R196" s="794"/>
      <c r="S196" s="794"/>
      <c r="T196" s="794"/>
      <c r="U196" s="794"/>
      <c r="V196" s="794"/>
      <c r="W196" s="794"/>
      <c r="X196" s="794"/>
      <c r="Y196" s="794"/>
      <c r="Z196" s="794"/>
      <c r="AA196" s="794"/>
      <c r="AB196" s="794"/>
      <c r="AC196" s="794"/>
      <c r="AD196" s="794"/>
      <c r="AE196" s="794"/>
      <c r="AF196" s="794"/>
      <c r="AG196" s="794"/>
      <c r="AH196" s="794"/>
      <c r="AI196" s="794"/>
      <c r="AJ196" s="794"/>
      <c r="AK196" s="794"/>
      <c r="AL196" s="647">
        <v>1</v>
      </c>
      <c r="AM196" s="149"/>
      <c r="AN196" s="149"/>
    </row>
    <row r="197" spans="1:40" customFormat="1" ht="30" customHeight="1">
      <c r="A197" s="794"/>
      <c r="B197" s="794"/>
      <c r="C197" s="794"/>
      <c r="D197" s="842" t="s">
        <v>3423</v>
      </c>
      <c r="E197" s="842"/>
      <c r="F197" s="842"/>
      <c r="G197" s="842"/>
      <c r="H197" s="842"/>
      <c r="I197" s="842"/>
      <c r="J197" s="842"/>
      <c r="K197" s="842"/>
      <c r="L197" s="842"/>
      <c r="M197" s="842"/>
      <c r="N197" s="794"/>
      <c r="O197" s="794"/>
      <c r="P197" s="794"/>
      <c r="Q197" s="794"/>
      <c r="R197" s="794"/>
      <c r="S197" s="794"/>
      <c r="T197" s="794"/>
      <c r="U197" s="794"/>
      <c r="V197" s="794"/>
      <c r="W197" s="794"/>
      <c r="X197" s="794"/>
      <c r="Y197" s="794"/>
      <c r="Z197" s="794"/>
      <c r="AA197" s="794"/>
      <c r="AB197" s="794"/>
      <c r="AC197" s="794"/>
      <c r="AD197" s="794"/>
      <c r="AE197" s="794"/>
      <c r="AF197" s="794"/>
      <c r="AG197" s="794"/>
      <c r="AH197" s="794"/>
      <c r="AI197" s="794"/>
      <c r="AJ197" s="794"/>
      <c r="AK197" s="794"/>
      <c r="AL197" s="647">
        <v>1</v>
      </c>
      <c r="AM197" s="149"/>
      <c r="AN197" s="149"/>
    </row>
    <row r="198" spans="1:40" customFormat="1" ht="30" customHeight="1">
      <c r="A198" s="794"/>
      <c r="B198" s="794"/>
      <c r="C198" s="794"/>
      <c r="D198" s="842" t="s">
        <v>3424</v>
      </c>
      <c r="E198" s="842"/>
      <c r="F198" s="842"/>
      <c r="G198" s="842"/>
      <c r="H198" s="842"/>
      <c r="I198" s="842"/>
      <c r="J198" s="842"/>
      <c r="K198" s="842"/>
      <c r="L198" s="842"/>
      <c r="M198" s="842"/>
      <c r="N198" s="794"/>
      <c r="O198" s="794"/>
      <c r="P198" s="794"/>
      <c r="Q198" s="794"/>
      <c r="R198" s="794"/>
      <c r="S198" s="794"/>
      <c r="T198" s="794"/>
      <c r="U198" s="794"/>
      <c r="V198" s="794"/>
      <c r="W198" s="794"/>
      <c r="X198" s="794"/>
      <c r="Y198" s="794"/>
      <c r="Z198" s="794"/>
      <c r="AA198" s="794"/>
      <c r="AB198" s="794"/>
      <c r="AC198" s="794"/>
      <c r="AD198" s="794"/>
      <c r="AE198" s="794"/>
      <c r="AF198" s="794"/>
      <c r="AG198" s="794"/>
      <c r="AH198" s="794"/>
      <c r="AI198" s="794"/>
      <c r="AJ198" s="794"/>
      <c r="AK198" s="794"/>
      <c r="AL198" s="647">
        <v>1</v>
      </c>
      <c r="AM198" s="149"/>
      <c r="AN198" s="149"/>
    </row>
    <row r="199" spans="1:40" customFormat="1" ht="30" customHeight="1">
      <c r="A199" s="794"/>
      <c r="B199" s="794"/>
      <c r="C199" s="794"/>
      <c r="D199" s="842" t="s">
        <v>3425</v>
      </c>
      <c r="E199" s="842"/>
      <c r="F199" s="842"/>
      <c r="G199" s="842"/>
      <c r="H199" s="842"/>
      <c r="I199" s="842"/>
      <c r="J199" s="842"/>
      <c r="K199" s="842"/>
      <c r="L199" s="842"/>
      <c r="M199" s="842"/>
      <c r="N199" s="794"/>
      <c r="O199" s="794"/>
      <c r="P199" s="794"/>
      <c r="Q199" s="794"/>
      <c r="R199" s="794"/>
      <c r="S199" s="794"/>
      <c r="T199" s="794"/>
      <c r="U199" s="794"/>
      <c r="V199" s="794"/>
      <c r="W199" s="794"/>
      <c r="X199" s="794"/>
      <c r="Y199" s="794"/>
      <c r="Z199" s="794"/>
      <c r="AA199" s="794"/>
      <c r="AB199" s="794"/>
      <c r="AC199" s="794"/>
      <c r="AD199" s="794"/>
      <c r="AE199" s="794"/>
      <c r="AF199" s="794"/>
      <c r="AG199" s="794"/>
      <c r="AH199" s="794"/>
      <c r="AI199" s="794"/>
      <c r="AJ199" s="794"/>
      <c r="AK199" s="794"/>
      <c r="AL199" s="647">
        <v>1</v>
      </c>
      <c r="AM199" s="149"/>
      <c r="AN199" s="149"/>
    </row>
    <row r="200" spans="1:40" customFormat="1" ht="30" customHeight="1">
      <c r="A200" s="794"/>
      <c r="B200" s="794"/>
      <c r="C200" s="794"/>
      <c r="D200" s="842" t="s">
        <v>3426</v>
      </c>
      <c r="E200" s="842"/>
      <c r="F200" s="842"/>
      <c r="G200" s="842"/>
      <c r="H200" s="842"/>
      <c r="I200" s="842"/>
      <c r="J200" s="842"/>
      <c r="K200" s="842"/>
      <c r="L200" s="842"/>
      <c r="M200" s="842"/>
      <c r="N200" s="794"/>
      <c r="O200" s="794"/>
      <c r="P200" s="794"/>
      <c r="Q200" s="794"/>
      <c r="R200" s="794"/>
      <c r="S200" s="794"/>
      <c r="T200" s="794"/>
      <c r="U200" s="794"/>
      <c r="V200" s="794"/>
      <c r="W200" s="794"/>
      <c r="X200" s="794"/>
      <c r="Y200" s="794"/>
      <c r="Z200" s="794"/>
      <c r="AA200" s="794"/>
      <c r="AB200" s="794"/>
      <c r="AC200" s="794"/>
      <c r="AD200" s="794"/>
      <c r="AE200" s="794"/>
      <c r="AF200" s="794"/>
      <c r="AG200" s="794"/>
      <c r="AH200" s="794"/>
      <c r="AI200" s="794"/>
      <c r="AJ200" s="794"/>
      <c r="AK200" s="794"/>
      <c r="AL200" s="647">
        <v>1</v>
      </c>
      <c r="AM200" s="149"/>
      <c r="AN200" s="149"/>
    </row>
    <row r="201" spans="1:40" customFormat="1" ht="30" customHeight="1">
      <c r="A201" s="794"/>
      <c r="B201" s="794"/>
      <c r="C201" s="794"/>
      <c r="D201" s="842"/>
      <c r="E201" s="842"/>
      <c r="F201" s="842"/>
      <c r="G201" s="842"/>
      <c r="H201" s="842"/>
      <c r="I201" s="842"/>
      <c r="J201" s="842"/>
      <c r="K201" s="842"/>
      <c r="L201" s="842"/>
      <c r="M201" s="842"/>
      <c r="N201" s="794"/>
      <c r="O201" s="794"/>
      <c r="P201" s="794"/>
      <c r="Q201" s="794"/>
      <c r="R201" s="794"/>
      <c r="S201" s="794"/>
      <c r="T201" s="794"/>
      <c r="U201" s="794"/>
      <c r="V201" s="794"/>
      <c r="W201" s="794"/>
      <c r="X201" s="794"/>
      <c r="Y201" s="794"/>
      <c r="Z201" s="794"/>
      <c r="AA201" s="794"/>
      <c r="AB201" s="794"/>
      <c r="AC201" s="794"/>
      <c r="AD201" s="794"/>
      <c r="AE201" s="794"/>
      <c r="AF201" s="794"/>
      <c r="AG201" s="794"/>
      <c r="AH201" s="794"/>
      <c r="AI201" s="794"/>
      <c r="AJ201" s="794"/>
      <c r="AK201" s="794"/>
      <c r="AL201" s="647">
        <v>1</v>
      </c>
      <c r="AM201" s="149"/>
      <c r="AN201" s="149"/>
    </row>
    <row r="202" spans="1:40" customFormat="1" ht="30" customHeight="1">
      <c r="A202" s="794"/>
      <c r="B202" s="794"/>
      <c r="C202" s="794"/>
      <c r="D202" s="794"/>
      <c r="E202" s="794"/>
      <c r="F202" s="794"/>
      <c r="G202" s="794"/>
      <c r="H202" s="794"/>
      <c r="I202" s="794"/>
      <c r="J202" s="794"/>
      <c r="K202" s="794"/>
      <c r="L202" s="794"/>
      <c r="M202" s="794"/>
      <c r="N202" s="794"/>
      <c r="O202" s="794"/>
      <c r="P202" s="794"/>
      <c r="Q202" s="794"/>
      <c r="R202" s="794"/>
      <c r="S202" s="794"/>
      <c r="T202" s="794"/>
      <c r="U202" s="794"/>
      <c r="V202" s="794"/>
      <c r="W202" s="794"/>
      <c r="X202" s="794"/>
      <c r="Y202" s="794"/>
      <c r="Z202" s="794"/>
      <c r="AA202" s="794"/>
      <c r="AB202" s="794"/>
      <c r="AC202" s="794"/>
      <c r="AD202" s="794"/>
      <c r="AE202" s="794"/>
      <c r="AF202" s="794"/>
      <c r="AG202" s="794"/>
      <c r="AH202" s="794"/>
      <c r="AI202" s="794"/>
      <c r="AJ202" s="794"/>
      <c r="AK202" s="794"/>
      <c r="AL202" s="647">
        <v>1</v>
      </c>
      <c r="AM202" s="149"/>
      <c r="AN202" s="149"/>
    </row>
    <row r="203" spans="1:40" ht="15.75" thickBot="1">
      <c r="A203" s="644"/>
      <c r="B203" s="794"/>
      <c r="C203" s="794"/>
      <c r="D203" s="794"/>
      <c r="E203" s="794"/>
      <c r="F203" s="794"/>
      <c r="G203" s="794"/>
      <c r="H203" s="794"/>
      <c r="I203" s="794"/>
      <c r="J203" s="794"/>
      <c r="K203" s="794"/>
      <c r="L203" s="794"/>
      <c r="M203" s="794"/>
      <c r="N203" s="794"/>
      <c r="O203" s="794"/>
      <c r="P203" s="794"/>
      <c r="Q203" s="794"/>
      <c r="R203" s="794"/>
      <c r="S203" s="794"/>
      <c r="T203" s="794"/>
      <c r="U203" s="794"/>
      <c r="V203" s="794"/>
      <c r="W203" s="794"/>
      <c r="X203" s="794"/>
      <c r="Y203" s="794"/>
      <c r="Z203" s="794"/>
      <c r="AA203" s="794"/>
      <c r="AB203" s="794"/>
      <c r="AC203" s="794"/>
      <c r="AD203" s="794"/>
      <c r="AE203" s="794"/>
      <c r="AF203" s="794"/>
      <c r="AG203" s="794"/>
      <c r="AH203" s="794"/>
      <c r="AI203" s="794"/>
      <c r="AJ203" s="794"/>
      <c r="AK203" s="794"/>
      <c r="AL203" s="647">
        <v>1</v>
      </c>
    </row>
    <row r="204" spans="1:40" s="849" customFormat="1" ht="30" customHeight="1">
      <c r="A204" s="843"/>
      <c r="B204" s="794"/>
      <c r="C204" s="794"/>
      <c r="D204" s="844" t="s">
        <v>3427</v>
      </c>
      <c r="E204" s="845"/>
      <c r="F204" s="845"/>
      <c r="G204" s="845"/>
      <c r="H204" s="845"/>
      <c r="I204" s="845"/>
      <c r="J204" s="845"/>
      <c r="K204" s="144"/>
      <c r="L204" s="794"/>
      <c r="M204" s="794"/>
      <c r="N204" s="794"/>
      <c r="O204" s="794"/>
      <c r="P204" s="846" t="s">
        <v>3428</v>
      </c>
      <c r="Q204" s="847"/>
      <c r="R204" s="847"/>
      <c r="S204" s="847"/>
      <c r="T204" s="847"/>
      <c r="U204" s="847"/>
      <c r="V204" s="847"/>
      <c r="W204" s="848"/>
      <c r="X204" s="794"/>
      <c r="Y204" s="794"/>
      <c r="Z204" s="794"/>
      <c r="AA204" s="794"/>
      <c r="AB204" s="794"/>
      <c r="AC204" s="794"/>
      <c r="AD204" s="794"/>
      <c r="AE204" s="794"/>
      <c r="AF204" s="794"/>
      <c r="AG204" s="794"/>
      <c r="AH204" s="794"/>
      <c r="AI204" s="794"/>
      <c r="AJ204" s="794"/>
      <c r="AK204" s="794"/>
      <c r="AL204" s="647">
        <v>1</v>
      </c>
      <c r="AM204" s="149"/>
      <c r="AN204" s="149"/>
    </row>
    <row r="205" spans="1:40" s="849" customFormat="1" ht="30" customHeight="1">
      <c r="A205" s="843"/>
      <c r="B205" s="794"/>
      <c r="C205" s="794"/>
      <c r="D205" s="850" t="s">
        <v>3429</v>
      </c>
      <c r="E205" s="851"/>
      <c r="F205" s="851"/>
      <c r="G205" s="851"/>
      <c r="H205" s="851"/>
      <c r="I205" s="851"/>
      <c r="J205" s="851"/>
      <c r="K205" s="136"/>
      <c r="L205" s="794"/>
      <c r="M205" s="794"/>
      <c r="N205" s="794"/>
      <c r="O205" s="794"/>
      <c r="P205" s="852" t="s">
        <v>3430</v>
      </c>
      <c r="Q205" s="853"/>
      <c r="R205" s="853"/>
      <c r="S205" s="853"/>
      <c r="T205" s="853"/>
      <c r="U205" s="853"/>
      <c r="V205" s="853"/>
      <c r="W205" s="854"/>
      <c r="X205" s="794"/>
      <c r="Y205" s="794"/>
      <c r="Z205" s="794"/>
      <c r="AA205" s="794"/>
      <c r="AB205" s="794"/>
      <c r="AC205" s="794"/>
      <c r="AD205" s="794"/>
      <c r="AE205" s="794"/>
      <c r="AF205" s="794"/>
      <c r="AG205" s="794"/>
      <c r="AH205" s="794"/>
      <c r="AI205" s="794"/>
      <c r="AJ205" s="794"/>
      <c r="AK205" s="794"/>
      <c r="AL205" s="647">
        <v>1</v>
      </c>
      <c r="AM205" s="149"/>
      <c r="AN205" s="149"/>
    </row>
    <row r="206" spans="1:40" s="849" customFormat="1" ht="30" customHeight="1">
      <c r="A206" s="843"/>
      <c r="B206" s="794"/>
      <c r="C206" s="794"/>
      <c r="D206" s="850"/>
      <c r="E206" s="855"/>
      <c r="F206" s="855"/>
      <c r="G206" s="855"/>
      <c r="H206" s="855"/>
      <c r="I206" s="855"/>
      <c r="J206" s="855"/>
      <c r="K206" s="856"/>
      <c r="L206" s="794"/>
      <c r="M206" s="794"/>
      <c r="N206" s="794"/>
      <c r="O206" s="794"/>
      <c r="P206" s="857"/>
      <c r="Q206" s="858"/>
      <c r="R206" s="858"/>
      <c r="S206" s="858"/>
      <c r="T206" s="858"/>
      <c r="U206" s="858"/>
      <c r="V206" s="858"/>
      <c r="W206" s="859"/>
      <c r="X206" s="794"/>
      <c r="Y206" s="794"/>
      <c r="Z206" s="794"/>
      <c r="AA206" s="794"/>
      <c r="AB206" s="794"/>
      <c r="AC206" s="794"/>
      <c r="AD206" s="794"/>
      <c r="AE206" s="794"/>
      <c r="AF206" s="794"/>
      <c r="AG206" s="794"/>
      <c r="AH206" s="794"/>
      <c r="AI206" s="794"/>
      <c r="AJ206" s="794"/>
      <c r="AK206" s="794"/>
      <c r="AL206" s="647">
        <v>1</v>
      </c>
      <c r="AM206" s="149"/>
      <c r="AN206" s="149"/>
    </row>
    <row r="207" spans="1:40" s="849" customFormat="1" ht="30" customHeight="1">
      <c r="A207" s="843"/>
      <c r="B207" s="794"/>
      <c r="C207" s="794"/>
      <c r="D207" s="850" t="s">
        <v>3431</v>
      </c>
      <c r="E207" s="855"/>
      <c r="F207" s="855"/>
      <c r="G207" s="855"/>
      <c r="H207" s="855"/>
      <c r="I207" s="855"/>
      <c r="J207" s="855"/>
      <c r="K207" s="856"/>
      <c r="L207" s="794"/>
      <c r="M207" s="794"/>
      <c r="N207" s="794"/>
      <c r="O207" s="794"/>
      <c r="P207" s="137"/>
      <c r="Q207" s="21"/>
      <c r="R207" s="21"/>
      <c r="S207" s="21"/>
      <c r="T207" s="21"/>
      <c r="U207" s="21"/>
      <c r="V207" s="21"/>
      <c r="W207" s="136"/>
      <c r="X207" s="794"/>
      <c r="Y207" s="794"/>
      <c r="Z207" s="794"/>
      <c r="AA207" s="794"/>
      <c r="AB207" s="794"/>
      <c r="AC207" s="794"/>
      <c r="AD207" s="794"/>
      <c r="AE207" s="794"/>
      <c r="AF207" s="794"/>
      <c r="AG207" s="794"/>
      <c r="AH207" s="794"/>
      <c r="AI207" s="794"/>
      <c r="AJ207" s="794"/>
      <c r="AK207" s="794"/>
      <c r="AL207" s="647">
        <v>1</v>
      </c>
      <c r="AM207" s="149"/>
      <c r="AN207" s="149"/>
    </row>
    <row r="208" spans="1:40" s="849" customFormat="1" ht="30" customHeight="1">
      <c r="A208" s="843"/>
      <c r="B208" s="794"/>
      <c r="C208" s="794"/>
      <c r="D208" s="850"/>
      <c r="E208" s="860"/>
      <c r="F208" s="860"/>
      <c r="G208" s="860"/>
      <c r="H208" s="860"/>
      <c r="I208" s="860"/>
      <c r="J208" s="861"/>
      <c r="K208" s="136"/>
      <c r="L208" s="794"/>
      <c r="M208" s="794"/>
      <c r="N208" s="794"/>
      <c r="O208" s="794"/>
      <c r="P208" s="137"/>
      <c r="Q208" s="21"/>
      <c r="R208" s="21"/>
      <c r="S208" s="21"/>
      <c r="T208" s="21"/>
      <c r="U208" s="21"/>
      <c r="V208" s="21"/>
      <c r="W208" s="136"/>
      <c r="X208" s="794"/>
      <c r="Y208" s="794"/>
      <c r="Z208" s="794"/>
      <c r="AA208" s="794"/>
      <c r="AB208" s="794"/>
      <c r="AC208" s="794"/>
      <c r="AD208" s="794"/>
      <c r="AE208" s="794"/>
      <c r="AF208" s="794"/>
      <c r="AG208" s="794"/>
      <c r="AH208" s="794"/>
      <c r="AI208" s="794"/>
      <c r="AJ208" s="794"/>
      <c r="AK208" s="794"/>
      <c r="AL208" s="647">
        <v>1</v>
      </c>
      <c r="AM208" s="149"/>
      <c r="AN208" s="149"/>
    </row>
    <row r="209" spans="1:40" s="849" customFormat="1" ht="30" customHeight="1">
      <c r="A209" s="843"/>
      <c r="B209" s="794"/>
      <c r="C209" s="794"/>
      <c r="D209" s="850"/>
      <c r="E209" s="860"/>
      <c r="F209" s="860"/>
      <c r="G209" s="860"/>
      <c r="H209" s="860"/>
      <c r="I209" s="860"/>
      <c r="J209" s="861"/>
      <c r="K209" s="136"/>
      <c r="L209" s="794"/>
      <c r="M209" s="794"/>
      <c r="N209" s="794"/>
      <c r="O209" s="794"/>
      <c r="P209" s="137"/>
      <c r="Q209" s="21"/>
      <c r="R209" s="21"/>
      <c r="S209" s="21"/>
      <c r="T209" s="21"/>
      <c r="U209" s="21"/>
      <c r="V209" s="21"/>
      <c r="W209" s="136"/>
      <c r="X209" s="794"/>
      <c r="Y209" s="794"/>
      <c r="Z209" s="794"/>
      <c r="AA209" s="794"/>
      <c r="AB209" s="794"/>
      <c r="AC209" s="794"/>
      <c r="AD209" s="794"/>
      <c r="AE209" s="794"/>
      <c r="AF209" s="794"/>
      <c r="AG209" s="794"/>
      <c r="AH209" s="794"/>
      <c r="AI209" s="794"/>
      <c r="AJ209" s="794"/>
      <c r="AK209" s="794"/>
      <c r="AL209" s="647">
        <v>1</v>
      </c>
      <c r="AM209" s="149"/>
      <c r="AN209" s="149"/>
    </row>
    <row r="210" spans="1:40" s="849" customFormat="1" ht="30" customHeight="1">
      <c r="A210" s="843"/>
      <c r="B210" s="794"/>
      <c r="C210" s="794"/>
      <c r="D210" s="850"/>
      <c r="E210" s="860"/>
      <c r="F210" s="860"/>
      <c r="G210" s="860"/>
      <c r="H210" s="860"/>
      <c r="I210" s="860"/>
      <c r="J210" s="861"/>
      <c r="K210" s="136"/>
      <c r="L210" s="794"/>
      <c r="M210" s="794"/>
      <c r="N210" s="794"/>
      <c r="O210" s="794"/>
      <c r="P210" s="137"/>
      <c r="Q210" s="21"/>
      <c r="R210" s="21"/>
      <c r="S210" s="21"/>
      <c r="T210" s="21"/>
      <c r="U210" s="21"/>
      <c r="V210" s="21"/>
      <c r="W210" s="136"/>
      <c r="X210" s="794"/>
      <c r="Y210" s="794"/>
      <c r="Z210" s="794"/>
      <c r="AA210" s="794"/>
      <c r="AB210" s="794"/>
      <c r="AC210" s="794"/>
      <c r="AD210" s="794"/>
      <c r="AE210" s="794"/>
      <c r="AF210" s="794"/>
      <c r="AG210" s="794"/>
      <c r="AH210" s="794"/>
      <c r="AI210" s="794"/>
      <c r="AJ210" s="794"/>
      <c r="AK210" s="794"/>
      <c r="AL210" s="647">
        <v>1</v>
      </c>
      <c r="AM210" s="149"/>
      <c r="AN210" s="149"/>
    </row>
    <row r="211" spans="1:40" s="849" customFormat="1" ht="30" customHeight="1">
      <c r="A211" s="843"/>
      <c r="B211" s="794"/>
      <c r="C211" s="794"/>
      <c r="D211" s="862" t="s">
        <v>3432</v>
      </c>
      <c r="E211" s="863"/>
      <c r="F211" s="863"/>
      <c r="G211" s="863"/>
      <c r="H211" s="863"/>
      <c r="I211" s="863"/>
      <c r="J211" s="863"/>
      <c r="K211" s="864"/>
      <c r="L211" s="794"/>
      <c r="M211" s="794"/>
      <c r="N211" s="794"/>
      <c r="O211" s="794"/>
      <c r="P211" s="137"/>
      <c r="Q211" s="21"/>
      <c r="R211" s="21"/>
      <c r="S211" s="21"/>
      <c r="T211" s="21"/>
      <c r="U211" s="21"/>
      <c r="V211" s="21"/>
      <c r="W211" s="136"/>
      <c r="X211" s="794"/>
      <c r="Y211" s="794"/>
      <c r="Z211" s="645"/>
      <c r="AA211" s="645"/>
      <c r="AB211" s="645"/>
      <c r="AC211" s="645"/>
      <c r="AD211" s="645"/>
      <c r="AE211" s="645"/>
      <c r="AF211" s="645"/>
      <c r="AG211" s="645"/>
      <c r="AH211" s="645"/>
      <c r="AI211" s="645"/>
      <c r="AJ211" s="645"/>
      <c r="AK211" s="645"/>
      <c r="AL211" s="647">
        <v>1</v>
      </c>
      <c r="AM211" s="149"/>
      <c r="AN211" s="149"/>
    </row>
    <row r="212" spans="1:40" s="849" customFormat="1" ht="30" customHeight="1" thickBot="1">
      <c r="A212" s="843"/>
      <c r="B212" s="794"/>
      <c r="C212" s="794"/>
      <c r="D212" s="865"/>
      <c r="E212" s="866"/>
      <c r="F212" s="866"/>
      <c r="G212" s="866"/>
      <c r="H212" s="866"/>
      <c r="I212" s="866"/>
      <c r="J212" s="866"/>
      <c r="K212" s="867"/>
      <c r="L212" s="794"/>
      <c r="M212" s="794"/>
      <c r="N212" s="794"/>
      <c r="O212" s="794"/>
      <c r="P212" s="135"/>
      <c r="Q212" s="133"/>
      <c r="R212" s="133"/>
      <c r="S212" s="133"/>
      <c r="T212" s="133"/>
      <c r="U212" s="133"/>
      <c r="V212" s="133"/>
      <c r="W212" s="132"/>
      <c r="X212" s="794"/>
      <c r="Y212" s="794"/>
      <c r="Z212" s="810"/>
      <c r="AA212" s="810"/>
      <c r="AB212" s="810"/>
      <c r="AC212" s="810"/>
      <c r="AD212" s="810"/>
      <c r="AE212" s="810"/>
      <c r="AF212" s="810"/>
      <c r="AG212" s="810"/>
      <c r="AH212" s="811"/>
      <c r="AI212" s="811"/>
      <c r="AJ212" s="645"/>
      <c r="AK212" s="645"/>
      <c r="AL212" s="647">
        <v>1</v>
      </c>
      <c r="AM212" s="149"/>
      <c r="AN212" s="149"/>
    </row>
    <row r="213" spans="1:40">
      <c r="A213" s="644"/>
      <c r="B213" s="794"/>
      <c r="C213" s="794"/>
      <c r="D213" s="794"/>
      <c r="E213" s="794"/>
      <c r="F213" s="794"/>
      <c r="G213" s="794"/>
      <c r="H213" s="794"/>
      <c r="I213" s="794"/>
      <c r="J213" s="794"/>
      <c r="K213" s="794"/>
      <c r="L213" s="794"/>
      <c r="M213" s="794"/>
      <c r="N213" s="794"/>
      <c r="O213" s="794"/>
      <c r="P213" s="794"/>
      <c r="Q213" s="794"/>
      <c r="R213" s="794"/>
      <c r="S213" s="794"/>
      <c r="T213" s="794"/>
      <c r="U213" s="794"/>
      <c r="V213" s="794"/>
      <c r="W213" s="794"/>
      <c r="X213" s="794"/>
      <c r="Y213" s="794"/>
      <c r="Z213" s="810"/>
      <c r="AA213" s="810"/>
      <c r="AB213" s="810"/>
      <c r="AC213" s="810"/>
      <c r="AD213" s="810"/>
      <c r="AE213" s="810"/>
      <c r="AF213" s="810"/>
      <c r="AG213" s="810"/>
      <c r="AH213" s="811"/>
      <c r="AI213" s="811"/>
      <c r="AJ213" s="645"/>
      <c r="AK213" s="645"/>
      <c r="AL213" s="647">
        <v>1</v>
      </c>
    </row>
    <row r="214" spans="1:40">
      <c r="A214" s="644"/>
      <c r="B214" s="794"/>
      <c r="C214" s="644"/>
      <c r="D214" s="644"/>
      <c r="E214" s="644"/>
      <c r="F214" s="644"/>
      <c r="G214" s="644"/>
      <c r="H214" s="644"/>
      <c r="I214" s="644"/>
      <c r="J214" s="644"/>
      <c r="K214" s="644"/>
      <c r="L214" s="644"/>
      <c r="M214" s="644"/>
      <c r="N214" s="644"/>
      <c r="O214" s="644"/>
      <c r="P214" s="644"/>
      <c r="Q214" s="644"/>
      <c r="R214" s="644"/>
      <c r="S214" s="644"/>
      <c r="T214" s="644"/>
      <c r="U214" s="644"/>
      <c r="V214" s="644"/>
      <c r="W214" s="644"/>
      <c r="X214" s="794"/>
      <c r="Y214" s="794"/>
      <c r="Z214" s="810"/>
      <c r="AA214" s="810"/>
      <c r="AB214" s="810"/>
      <c r="AC214" s="810"/>
      <c r="AD214" s="810"/>
      <c r="AE214" s="810"/>
      <c r="AF214" s="810"/>
      <c r="AG214" s="810"/>
      <c r="AH214" s="811"/>
      <c r="AI214" s="811"/>
      <c r="AJ214" s="645"/>
      <c r="AK214" s="645"/>
      <c r="AL214" s="647">
        <v>1</v>
      </c>
    </row>
    <row r="215" spans="1:40" customFormat="1" ht="30" customHeight="1">
      <c r="A215" s="794">
        <v>1</v>
      </c>
      <c r="B215" s="794">
        <v>1</v>
      </c>
      <c r="C215" s="643" t="s">
        <v>2387</v>
      </c>
      <c r="D215" s="643"/>
      <c r="E215" s="522" t="str">
        <f ca="1">CELL("nomfichier")</f>
        <v>D:\Desktop\BAR\[BAR.INFOS.1.xlsx]Nota.du.04.Juin.2025</v>
      </c>
      <c r="F215" s="868"/>
      <c r="G215" s="868"/>
      <c r="H215" s="868"/>
      <c r="I215" s="868"/>
      <c r="J215" s="521"/>
      <c r="K215" s="868"/>
      <c r="L215" s="868"/>
      <c r="M215" s="868"/>
      <c r="N215" s="868"/>
      <c r="O215" s="868"/>
      <c r="P215" s="868"/>
      <c r="Q215" s="868"/>
      <c r="R215" s="868"/>
      <c r="S215" s="868"/>
      <c r="T215" s="868"/>
      <c r="U215" s="868"/>
      <c r="V215" s="868"/>
      <c r="W215" s="868"/>
      <c r="X215" s="868"/>
      <c r="Y215" s="794"/>
      <c r="Z215" s="810"/>
      <c r="AA215" s="810"/>
      <c r="AB215" s="810"/>
      <c r="AC215" s="810"/>
      <c r="AD215" s="810"/>
      <c r="AE215" s="810"/>
      <c r="AF215" s="810"/>
      <c r="AG215" s="810"/>
      <c r="AH215" s="811"/>
      <c r="AI215" s="811"/>
      <c r="AJ215" s="645"/>
      <c r="AK215" s="645"/>
      <c r="AL215" s="647">
        <v>1</v>
      </c>
      <c r="AM215" s="149"/>
      <c r="AN215" s="149"/>
    </row>
    <row r="216" spans="1:40">
      <c r="A216" s="644"/>
      <c r="B216" s="644"/>
      <c r="C216" s="644"/>
      <c r="D216" s="644"/>
      <c r="E216" s="644"/>
      <c r="F216" s="644"/>
      <c r="G216" s="644"/>
      <c r="H216" s="644"/>
      <c r="I216" s="644"/>
      <c r="J216" s="644"/>
      <c r="K216" s="644"/>
      <c r="L216" s="644"/>
      <c r="M216" s="644"/>
      <c r="N216" s="644"/>
      <c r="O216" s="644"/>
      <c r="P216" s="644"/>
      <c r="Q216" s="644"/>
      <c r="R216" s="644"/>
      <c r="S216" s="644"/>
      <c r="T216" s="644"/>
      <c r="U216" s="644"/>
      <c r="V216" s="644"/>
      <c r="W216" s="644"/>
      <c r="X216" s="644"/>
      <c r="Y216" s="644"/>
      <c r="Z216" s="810"/>
      <c r="AA216" s="810"/>
      <c r="AB216" s="810"/>
      <c r="AC216" s="810"/>
      <c r="AD216" s="810"/>
      <c r="AE216" s="810"/>
      <c r="AF216" s="810"/>
      <c r="AG216" s="810"/>
      <c r="AH216" s="811"/>
      <c r="AI216" s="811"/>
      <c r="AJ216" s="645"/>
      <c r="AK216" s="645"/>
      <c r="AL216" s="647">
        <v>1</v>
      </c>
    </row>
    <row r="217" spans="1:40" s="732" customFormat="1" ht="40.5" customHeight="1">
      <c r="A217" s="644"/>
      <c r="B217" s="784"/>
      <c r="C217" s="644"/>
      <c r="D217" s="644"/>
      <c r="E217" s="644"/>
      <c r="F217" s="644"/>
      <c r="G217" s="644"/>
      <c r="H217" s="644"/>
      <c r="I217" s="734"/>
      <c r="J217" s="644"/>
      <c r="K217" s="644"/>
      <c r="L217" s="644"/>
      <c r="M217" s="644"/>
      <c r="N217" s="644"/>
      <c r="O217" s="734"/>
      <c r="P217" s="734"/>
      <c r="Q217" s="734"/>
      <c r="R217" s="734"/>
      <c r="S217" s="734"/>
      <c r="T217" s="645"/>
      <c r="U217" s="645"/>
      <c r="V217" s="645"/>
      <c r="W217" s="645"/>
      <c r="X217" s="645"/>
      <c r="Y217" s="645"/>
      <c r="Z217" s="645"/>
      <c r="AA217" s="645"/>
      <c r="AB217" s="645"/>
      <c r="AC217" s="645"/>
      <c r="AD217" s="645"/>
      <c r="AE217" s="645"/>
      <c r="AF217" s="645"/>
      <c r="AG217" s="810"/>
      <c r="AH217" s="811"/>
      <c r="AI217" s="811"/>
      <c r="AJ217" s="645"/>
      <c r="AK217" s="645"/>
      <c r="AL217" s="647">
        <v>1</v>
      </c>
      <c r="AM217" s="149"/>
      <c r="AN217" s="149"/>
    </row>
    <row r="218" spans="1:40" s="732" customFormat="1" ht="40.5" customHeight="1">
      <c r="A218" s="644"/>
      <c r="B218" s="784"/>
      <c r="C218" s="869" t="s">
        <v>3433</v>
      </c>
      <c r="D218" s="870"/>
      <c r="E218" s="870"/>
      <c r="F218" s="870"/>
      <c r="G218" s="734"/>
      <c r="H218" s="734"/>
      <c r="I218" s="734"/>
      <c r="J218" s="734"/>
      <c r="K218" s="734"/>
      <c r="L218" s="734"/>
      <c r="M218" s="734"/>
      <c r="N218" s="734"/>
      <c r="O218" s="871" t="s">
        <v>3434</v>
      </c>
      <c r="P218" s="734"/>
      <c r="Q218" s="734"/>
      <c r="R218" s="734"/>
      <c r="S218" s="734"/>
      <c r="T218" s="645"/>
      <c r="U218" s="872"/>
      <c r="V218" s="645"/>
      <c r="W218" s="645"/>
      <c r="X218" s="645"/>
      <c r="Y218" s="645"/>
      <c r="Z218" s="823"/>
      <c r="AA218" s="645"/>
      <c r="AB218" s="645"/>
      <c r="AC218" s="645"/>
      <c r="AD218" s="645"/>
      <c r="AE218" s="645"/>
      <c r="AF218" s="645"/>
      <c r="AG218" s="810"/>
      <c r="AH218" s="811"/>
      <c r="AI218" s="811"/>
      <c r="AJ218" s="645"/>
      <c r="AK218" s="645"/>
      <c r="AL218" s="647">
        <v>1</v>
      </c>
      <c r="AM218" s="149"/>
      <c r="AN218" s="149"/>
    </row>
    <row r="219" spans="1:40" s="732" customFormat="1" ht="40.5" customHeight="1">
      <c r="A219" s="644"/>
      <c r="B219" s="784"/>
      <c r="C219" s="873" t="s">
        <v>3435</v>
      </c>
      <c r="D219" s="870"/>
      <c r="E219" s="870"/>
      <c r="F219" s="870"/>
      <c r="G219" s="872"/>
      <c r="H219" s="874"/>
      <c r="I219" s="870"/>
      <c r="J219" s="870"/>
      <c r="K219" s="644"/>
      <c r="L219" s="644"/>
      <c r="M219" s="644"/>
      <c r="N219" s="644"/>
      <c r="O219" s="734"/>
      <c r="P219" s="734"/>
      <c r="Q219" s="734"/>
      <c r="R219" s="734"/>
      <c r="S219" s="734"/>
      <c r="T219" s="645"/>
      <c r="U219" s="645"/>
      <c r="V219" s="645"/>
      <c r="W219" s="645"/>
      <c r="X219" s="645"/>
      <c r="Y219" s="645"/>
      <c r="Z219" s="827"/>
      <c r="AA219" s="645"/>
      <c r="AB219" s="645"/>
      <c r="AC219" s="645"/>
      <c r="AD219" s="645"/>
      <c r="AE219" s="645"/>
      <c r="AF219" s="645"/>
      <c r="AG219" s="810"/>
      <c r="AH219" s="811"/>
      <c r="AI219" s="811"/>
      <c r="AJ219" s="645"/>
      <c r="AK219" s="645"/>
      <c r="AL219" s="647">
        <v>1</v>
      </c>
      <c r="AM219" s="149"/>
      <c r="AN219" s="149"/>
    </row>
    <row r="220" spans="1:40" s="732" customFormat="1" ht="40.5" customHeight="1">
      <c r="A220" s="644"/>
      <c r="B220" s="784"/>
      <c r="C220" s="875" t="s">
        <v>3436</v>
      </c>
      <c r="D220" s="870"/>
      <c r="E220" s="870"/>
      <c r="F220" s="870"/>
      <c r="G220" s="872"/>
      <c r="H220" s="874"/>
      <c r="I220" s="870"/>
      <c r="J220" s="870"/>
      <c r="K220" s="644"/>
      <c r="L220" s="644"/>
      <c r="M220" s="644"/>
      <c r="N220" s="644"/>
      <c r="O220" s="734"/>
      <c r="P220" s="734"/>
      <c r="Q220" s="734"/>
      <c r="R220" s="734"/>
      <c r="S220" s="734"/>
      <c r="T220" s="645"/>
      <c r="U220" s="645"/>
      <c r="V220" s="645"/>
      <c r="W220" s="645"/>
      <c r="X220" s="645"/>
      <c r="Y220" s="645"/>
      <c r="Z220" s="645"/>
      <c r="AA220" s="645"/>
      <c r="AB220" s="645"/>
      <c r="AC220" s="645"/>
      <c r="AD220" s="645"/>
      <c r="AE220" s="645"/>
      <c r="AF220" s="645"/>
      <c r="AG220" s="810"/>
      <c r="AH220" s="811"/>
      <c r="AI220" s="811"/>
      <c r="AJ220" s="645"/>
      <c r="AK220" s="645"/>
      <c r="AL220" s="647">
        <v>1</v>
      </c>
      <c r="AM220" s="149"/>
      <c r="AN220" s="149"/>
    </row>
    <row r="221" spans="1:40" s="732" customFormat="1" ht="40.5" customHeight="1">
      <c r="A221" s="644"/>
      <c r="B221" s="784"/>
      <c r="C221" s="876" t="s">
        <v>3437</v>
      </c>
      <c r="D221" s="644"/>
      <c r="E221" s="644"/>
      <c r="F221" s="644"/>
      <c r="G221" s="644"/>
      <c r="H221" s="644"/>
      <c r="I221" s="734"/>
      <c r="J221" s="644"/>
      <c r="K221" s="644"/>
      <c r="L221" s="644"/>
      <c r="M221" s="644"/>
      <c r="N221" s="644"/>
      <c r="O221" s="734"/>
      <c r="P221" s="734"/>
      <c r="Q221" s="734"/>
      <c r="R221" s="734"/>
      <c r="S221" s="734"/>
      <c r="T221" s="645"/>
      <c r="U221" s="645"/>
      <c r="V221" s="804" t="s">
        <v>3438</v>
      </c>
      <c r="W221" s="815"/>
      <c r="X221" s="815"/>
      <c r="Y221" s="815"/>
      <c r="Z221" s="815"/>
      <c r="AA221" s="815"/>
      <c r="AB221" s="815"/>
      <c r="AC221" s="645"/>
      <c r="AD221" s="645"/>
      <c r="AE221" s="645"/>
      <c r="AF221" s="645"/>
      <c r="AG221" s="810"/>
      <c r="AH221" s="811"/>
      <c r="AI221" s="811"/>
      <c r="AJ221" s="645"/>
      <c r="AK221" s="645"/>
      <c r="AL221" s="647">
        <v>1</v>
      </c>
      <c r="AM221" s="149"/>
      <c r="AN221" s="149"/>
    </row>
    <row r="222" spans="1:40" s="732" customFormat="1" ht="40.5" customHeight="1">
      <c r="A222" s="644"/>
      <c r="B222" s="784"/>
      <c r="C222" s="876" t="s">
        <v>3439</v>
      </c>
      <c r="D222" s="644"/>
      <c r="E222" s="644"/>
      <c r="F222" s="644"/>
      <c r="G222" s="644"/>
      <c r="H222" s="644"/>
      <c r="I222" s="734"/>
      <c r="J222" s="644"/>
      <c r="K222" s="644"/>
      <c r="L222" s="644"/>
      <c r="M222" s="644"/>
      <c r="N222" s="644"/>
      <c r="O222" s="734"/>
      <c r="P222" s="734"/>
      <c r="Q222" s="734"/>
      <c r="R222" s="734"/>
      <c r="S222" s="734"/>
      <c r="T222" s="645"/>
      <c r="U222" s="645"/>
      <c r="V222" s="877" t="s">
        <v>3440</v>
      </c>
      <c r="W222" s="786"/>
      <c r="X222" s="786"/>
      <c r="Y222" s="786"/>
      <c r="Z222" s="786"/>
      <c r="AA222" s="786"/>
      <c r="AB222" s="786"/>
      <c r="AC222" s="645" t="s">
        <v>15</v>
      </c>
      <c r="AD222" s="645"/>
      <c r="AE222" s="645"/>
      <c r="AF222" s="645"/>
      <c r="AG222" s="810"/>
      <c r="AH222" s="811"/>
      <c r="AI222" s="811"/>
      <c r="AJ222" s="645"/>
      <c r="AK222" s="645"/>
      <c r="AL222" s="647">
        <v>1</v>
      </c>
      <c r="AM222" s="149"/>
      <c r="AN222" s="149"/>
    </row>
    <row r="223" spans="1:40" s="732" customFormat="1" ht="40.5" customHeight="1">
      <c r="A223" s="644"/>
      <c r="B223" s="784"/>
      <c r="C223" s="878" t="s">
        <v>3441</v>
      </c>
      <c r="D223" s="644"/>
      <c r="E223" s="644"/>
      <c r="F223" s="644"/>
      <c r="G223" s="644"/>
      <c r="H223" s="644"/>
      <c r="I223" s="734"/>
      <c r="J223" s="644"/>
      <c r="K223" s="644"/>
      <c r="L223" s="644"/>
      <c r="M223" s="644"/>
      <c r="N223" s="644"/>
      <c r="O223" s="734"/>
      <c r="P223" s="734"/>
      <c r="Q223" s="734"/>
      <c r="R223" s="734"/>
      <c r="S223" s="734"/>
      <c r="T223" s="645"/>
      <c r="U223" s="645"/>
      <c r="V223" s="645"/>
      <c r="W223" s="645"/>
      <c r="X223" s="645"/>
      <c r="Y223" s="645"/>
      <c r="Z223" s="645"/>
      <c r="AA223" s="645"/>
      <c r="AB223" s="645"/>
      <c r="AC223" s="645"/>
      <c r="AD223" s="645"/>
      <c r="AE223" s="645"/>
      <c r="AF223" s="645"/>
      <c r="AG223" s="810"/>
      <c r="AH223" s="811"/>
      <c r="AI223" s="811"/>
      <c r="AJ223" s="645"/>
      <c r="AK223" s="645"/>
      <c r="AL223" s="647">
        <v>1</v>
      </c>
      <c r="AM223" s="149"/>
      <c r="AN223" s="149"/>
    </row>
    <row r="224" spans="1:40" s="732" customFormat="1" ht="40.5" customHeight="1">
      <c r="A224" s="644"/>
      <c r="B224" s="784"/>
      <c r="C224" s="878" t="s">
        <v>3442</v>
      </c>
      <c r="D224" s="644"/>
      <c r="E224" s="644"/>
      <c r="F224" s="644"/>
      <c r="G224" s="644"/>
      <c r="H224" s="644"/>
      <c r="I224" s="734"/>
      <c r="J224" s="644"/>
      <c r="K224" s="644"/>
      <c r="L224" s="644"/>
      <c r="M224" s="644"/>
      <c r="N224" s="644"/>
      <c r="O224" s="734"/>
      <c r="P224" s="734"/>
      <c r="Q224" s="734"/>
      <c r="R224" s="734"/>
      <c r="S224" s="734"/>
      <c r="T224" s="645"/>
      <c r="U224" s="645"/>
      <c r="V224" s="645"/>
      <c r="W224" s="645"/>
      <c r="X224" s="645"/>
      <c r="Y224" s="645"/>
      <c r="Z224" s="645"/>
      <c r="AA224" s="645"/>
      <c r="AB224" s="645"/>
      <c r="AC224" s="645"/>
      <c r="AD224" s="645"/>
      <c r="AE224" s="645"/>
      <c r="AF224" s="645"/>
      <c r="AG224" s="810"/>
      <c r="AH224" s="811"/>
      <c r="AI224" s="811"/>
      <c r="AJ224" s="645"/>
      <c r="AK224" s="645"/>
      <c r="AL224" s="647">
        <v>1</v>
      </c>
      <c r="AM224" s="149"/>
      <c r="AN224" s="149"/>
    </row>
    <row r="225" spans="1:40" s="732" customFormat="1" ht="40.5" customHeight="1">
      <c r="A225" s="644"/>
      <c r="B225" s="784"/>
      <c r="C225" s="879" t="s">
        <v>3443</v>
      </c>
      <c r="D225" s="879" t="s">
        <v>3444</v>
      </c>
      <c r="E225" s="879" t="s">
        <v>3445</v>
      </c>
      <c r="F225" s="879" t="s">
        <v>3446</v>
      </c>
      <c r="G225" s="879" t="s">
        <v>3447</v>
      </c>
      <c r="H225" s="879" t="s">
        <v>3448</v>
      </c>
      <c r="I225" s="879" t="s">
        <v>3449</v>
      </c>
      <c r="J225" s="879" t="s">
        <v>3450</v>
      </c>
      <c r="K225" s="879" t="s">
        <v>3451</v>
      </c>
      <c r="L225" s="879" t="s">
        <v>3452</v>
      </c>
      <c r="M225" s="879" t="s">
        <v>3453</v>
      </c>
      <c r="N225" s="879" t="s">
        <v>3454</v>
      </c>
      <c r="O225" s="879" t="s">
        <v>3455</v>
      </c>
      <c r="P225" s="734"/>
      <c r="Q225" s="879" t="s">
        <v>3456</v>
      </c>
      <c r="R225" s="879" t="s">
        <v>3457</v>
      </c>
      <c r="S225" s="879" t="s">
        <v>3458</v>
      </c>
      <c r="T225" s="879" t="s">
        <v>3459</v>
      </c>
      <c r="U225" s="879" t="s">
        <v>3460</v>
      </c>
      <c r="V225" s="879" t="s">
        <v>3461</v>
      </c>
      <c r="W225" s="879" t="s">
        <v>3462</v>
      </c>
      <c r="X225" s="879" t="s">
        <v>3463</v>
      </c>
      <c r="Y225" s="879" t="s">
        <v>3464</v>
      </c>
      <c r="Z225" s="879" t="s">
        <v>3465</v>
      </c>
      <c r="AA225" s="879" t="s">
        <v>3466</v>
      </c>
      <c r="AB225" s="879" t="s">
        <v>3467</v>
      </c>
      <c r="AC225" s="879" t="s">
        <v>3468</v>
      </c>
      <c r="AD225" s="645"/>
      <c r="AE225" s="645"/>
      <c r="AF225" s="645"/>
      <c r="AG225" s="810"/>
      <c r="AH225" s="811"/>
      <c r="AI225" s="811"/>
      <c r="AJ225" s="645"/>
      <c r="AK225" s="645"/>
      <c r="AL225" s="647">
        <v>1</v>
      </c>
      <c r="AM225" s="149"/>
      <c r="AN225" s="149"/>
    </row>
    <row r="226" spans="1:40" s="732" customFormat="1" ht="40.5" customHeight="1">
      <c r="A226" s="644"/>
      <c r="B226" s="784"/>
      <c r="C226" s="879" t="s">
        <v>3469</v>
      </c>
      <c r="D226" s="879" t="s">
        <v>3470</v>
      </c>
      <c r="E226" s="879" t="s">
        <v>3471</v>
      </c>
      <c r="F226" s="879" t="s">
        <v>3472</v>
      </c>
      <c r="G226" s="879" t="s">
        <v>3473</v>
      </c>
      <c r="H226" s="879" t="s">
        <v>3474</v>
      </c>
      <c r="I226" s="879" t="s">
        <v>3475</v>
      </c>
      <c r="J226" s="879" t="s">
        <v>3476</v>
      </c>
      <c r="K226" s="879" t="s">
        <v>3477</v>
      </c>
      <c r="L226" s="879" t="s">
        <v>3478</v>
      </c>
      <c r="M226" s="879" t="s">
        <v>3479</v>
      </c>
      <c r="N226" s="879" t="s">
        <v>3480</v>
      </c>
      <c r="O226" s="879" t="s">
        <v>3481</v>
      </c>
      <c r="P226" s="880"/>
      <c r="Q226" s="879" t="s">
        <v>3482</v>
      </c>
      <c r="R226" s="879" t="s">
        <v>3483</v>
      </c>
      <c r="S226" s="879" t="s">
        <v>3484</v>
      </c>
      <c r="T226" s="879" t="s">
        <v>3485</v>
      </c>
      <c r="U226" s="879" t="s">
        <v>3486</v>
      </c>
      <c r="V226" s="879" t="s">
        <v>3487</v>
      </c>
      <c r="W226" s="879" t="s">
        <v>3488</v>
      </c>
      <c r="X226" s="879" t="s">
        <v>3489</v>
      </c>
      <c r="Y226" s="879" t="s">
        <v>3490</v>
      </c>
      <c r="Z226" s="879" t="s">
        <v>3491</v>
      </c>
      <c r="AA226" s="879" t="s">
        <v>3492</v>
      </c>
      <c r="AB226" s="879" t="s">
        <v>3493</v>
      </c>
      <c r="AC226" s="879" t="s">
        <v>3494</v>
      </c>
      <c r="AD226" s="645"/>
      <c r="AE226" s="645"/>
      <c r="AF226" s="645"/>
      <c r="AG226" s="810"/>
      <c r="AH226" s="811"/>
      <c r="AI226" s="811"/>
      <c r="AJ226" s="645"/>
      <c r="AK226" s="645"/>
      <c r="AL226" s="647">
        <v>1</v>
      </c>
      <c r="AM226" s="149"/>
      <c r="AN226" s="149"/>
    </row>
    <row r="227" spans="1:40" s="732" customFormat="1" ht="40.5" customHeight="1">
      <c r="A227" s="644"/>
      <c r="B227" s="784"/>
      <c r="C227" s="880"/>
      <c r="D227" s="880"/>
      <c r="E227" s="880"/>
      <c r="F227" s="880"/>
      <c r="G227" s="880"/>
      <c r="H227" s="880"/>
      <c r="I227" s="880"/>
      <c r="J227" s="880"/>
      <c r="K227" s="880"/>
      <c r="L227" s="880"/>
      <c r="M227" s="644"/>
      <c r="N227" s="644"/>
      <c r="O227" s="644"/>
      <c r="P227" s="644"/>
      <c r="Q227" s="644"/>
      <c r="R227" s="644"/>
      <c r="S227" s="644"/>
      <c r="T227" s="644"/>
      <c r="U227" s="644"/>
      <c r="V227" s="644"/>
      <c r="W227" s="644"/>
      <c r="X227" s="644"/>
      <c r="Y227" s="644"/>
      <c r="Z227" s="645"/>
      <c r="AA227" s="645"/>
      <c r="AB227" s="645"/>
      <c r="AC227" s="645"/>
      <c r="AD227" s="645"/>
      <c r="AE227" s="645"/>
      <c r="AF227" s="645"/>
      <c r="AG227" s="810"/>
      <c r="AH227" s="811"/>
      <c r="AI227" s="811"/>
      <c r="AJ227" s="645"/>
      <c r="AK227" s="645"/>
      <c r="AL227" s="647">
        <v>1</v>
      </c>
      <c r="AM227" s="149"/>
      <c r="AN227" s="149"/>
    </row>
    <row r="228" spans="1:40" s="732" customFormat="1" ht="40.5" customHeight="1">
      <c r="A228" s="644"/>
      <c r="B228" s="784"/>
      <c r="C228" s="879" t="s">
        <v>3456</v>
      </c>
      <c r="D228" s="879" t="s">
        <v>3457</v>
      </c>
      <c r="E228" s="879" t="s">
        <v>3458</v>
      </c>
      <c r="F228" s="879" t="s">
        <v>3459</v>
      </c>
      <c r="G228" s="879" t="s">
        <v>3460</v>
      </c>
      <c r="H228" s="879" t="s">
        <v>3461</v>
      </c>
      <c r="I228" s="879" t="s">
        <v>3462</v>
      </c>
      <c r="J228" s="879" t="s">
        <v>3463</v>
      </c>
      <c r="K228" s="879" t="s">
        <v>3464</v>
      </c>
      <c r="L228" s="879" t="s">
        <v>3465</v>
      </c>
      <c r="M228" s="879" t="s">
        <v>3466</v>
      </c>
      <c r="N228" s="879" t="s">
        <v>3467</v>
      </c>
      <c r="O228" s="879" t="s">
        <v>3468</v>
      </c>
      <c r="P228" s="644"/>
      <c r="Q228" s="879" t="s">
        <v>3495</v>
      </c>
      <c r="R228" s="879" t="s">
        <v>3496</v>
      </c>
      <c r="S228" s="879" t="s">
        <v>3497</v>
      </c>
      <c r="T228" s="879" t="s">
        <v>3498</v>
      </c>
      <c r="U228" s="879" t="s">
        <v>3499</v>
      </c>
      <c r="V228" s="879" t="s">
        <v>3500</v>
      </c>
      <c r="W228" s="879" t="s">
        <v>3501</v>
      </c>
      <c r="X228" s="879" t="s">
        <v>3502</v>
      </c>
      <c r="Y228" s="879" t="s">
        <v>3502</v>
      </c>
      <c r="Z228" s="879" t="s">
        <v>3503</v>
      </c>
      <c r="AA228" s="879" t="s">
        <v>3504</v>
      </c>
      <c r="AB228" s="879" t="s">
        <v>3505</v>
      </c>
      <c r="AC228" s="879" t="s">
        <v>3506</v>
      </c>
      <c r="AD228" s="879" t="s">
        <v>3507</v>
      </c>
      <c r="AE228" s="645"/>
      <c r="AF228" s="645"/>
      <c r="AG228" s="810"/>
      <c r="AH228" s="811"/>
      <c r="AI228" s="811"/>
      <c r="AJ228" s="645"/>
      <c r="AK228" s="645"/>
      <c r="AL228" s="647">
        <v>1</v>
      </c>
      <c r="AM228" s="149"/>
      <c r="AN228" s="149"/>
    </row>
    <row r="229" spans="1:40" s="732" customFormat="1" ht="40.5" customHeight="1">
      <c r="A229" s="644"/>
      <c r="B229" s="784"/>
      <c r="C229" s="879" t="s">
        <v>3482</v>
      </c>
      <c r="D229" s="879" t="s">
        <v>3483</v>
      </c>
      <c r="E229" s="879" t="s">
        <v>3484</v>
      </c>
      <c r="F229" s="879" t="s">
        <v>3485</v>
      </c>
      <c r="G229" s="879" t="s">
        <v>3486</v>
      </c>
      <c r="H229" s="879" t="s">
        <v>3487</v>
      </c>
      <c r="I229" s="879" t="s">
        <v>3488</v>
      </c>
      <c r="J229" s="879" t="s">
        <v>3489</v>
      </c>
      <c r="K229" s="879" t="s">
        <v>3490</v>
      </c>
      <c r="L229" s="879" t="s">
        <v>3491</v>
      </c>
      <c r="M229" s="879" t="s">
        <v>3492</v>
      </c>
      <c r="N229" s="879" t="s">
        <v>3493</v>
      </c>
      <c r="O229" s="879" t="s">
        <v>3494</v>
      </c>
      <c r="P229" s="644"/>
      <c r="Q229" s="879" t="s">
        <v>3508</v>
      </c>
      <c r="R229" s="879" t="s">
        <v>3509</v>
      </c>
      <c r="S229" s="879" t="s">
        <v>3510</v>
      </c>
      <c r="T229" s="879" t="s">
        <v>3511</v>
      </c>
      <c r="U229" s="879" t="s">
        <v>3512</v>
      </c>
      <c r="V229" s="879" t="s">
        <v>3512</v>
      </c>
      <c r="W229" s="879" t="s">
        <v>3513</v>
      </c>
      <c r="X229" s="879" t="s">
        <v>3514</v>
      </c>
      <c r="Y229" s="879" t="s">
        <v>3515</v>
      </c>
      <c r="Z229" s="879" t="s">
        <v>3516</v>
      </c>
      <c r="AA229" s="879" t="s">
        <v>3517</v>
      </c>
      <c r="AB229" s="879" t="s">
        <v>3518</v>
      </c>
      <c r="AC229" s="879" t="s">
        <v>3519</v>
      </c>
      <c r="AD229" s="879"/>
      <c r="AE229" s="645"/>
      <c r="AF229" s="645"/>
      <c r="AG229" s="810"/>
      <c r="AH229" s="811"/>
      <c r="AI229" s="811"/>
      <c r="AJ229" s="645"/>
      <c r="AK229" s="645"/>
      <c r="AL229" s="647">
        <v>1</v>
      </c>
      <c r="AM229" s="149"/>
      <c r="AN229" s="149"/>
    </row>
    <row r="230" spans="1:40" s="732" customFormat="1" ht="40.5" customHeight="1">
      <c r="A230" s="644"/>
      <c r="B230" s="784"/>
      <c r="C230" s="880"/>
      <c r="D230" s="880"/>
      <c r="E230" s="880"/>
      <c r="F230" s="880"/>
      <c r="G230" s="880"/>
      <c r="H230" s="880"/>
      <c r="I230" s="880"/>
      <c r="J230" s="880"/>
      <c r="K230" s="880"/>
      <c r="L230" s="880"/>
      <c r="M230" s="644"/>
      <c r="N230" s="644"/>
      <c r="O230" s="644"/>
      <c r="P230" s="644"/>
      <c r="Q230" s="644"/>
      <c r="R230" s="644"/>
      <c r="S230" s="644"/>
      <c r="T230" s="644"/>
      <c r="U230" s="644"/>
      <c r="V230" s="644"/>
      <c r="W230" s="644"/>
      <c r="X230" s="644"/>
      <c r="Y230" s="644"/>
      <c r="Z230" s="645"/>
      <c r="AA230" s="645"/>
      <c r="AB230" s="645"/>
      <c r="AC230" s="645"/>
      <c r="AD230" s="645"/>
      <c r="AE230" s="645"/>
      <c r="AF230" s="645"/>
      <c r="AG230" s="810"/>
      <c r="AH230" s="811"/>
      <c r="AI230" s="811"/>
      <c r="AJ230" s="645"/>
      <c r="AK230" s="645"/>
      <c r="AL230" s="647">
        <v>1</v>
      </c>
      <c r="AM230" s="149"/>
      <c r="AN230" s="149"/>
    </row>
    <row r="231" spans="1:40" s="732" customFormat="1" ht="40.5" customHeight="1">
      <c r="A231" s="644"/>
      <c r="B231" s="784"/>
      <c r="C231" s="881" t="s">
        <v>3520</v>
      </c>
      <c r="D231" s="881" t="s">
        <v>3521</v>
      </c>
      <c r="E231" s="881" t="s">
        <v>3522</v>
      </c>
      <c r="F231" s="881" t="s">
        <v>3523</v>
      </c>
      <c r="G231" s="881" t="s">
        <v>3524</v>
      </c>
      <c r="H231" s="881" t="s">
        <v>3525</v>
      </c>
      <c r="I231" s="881" t="s">
        <v>3526</v>
      </c>
      <c r="J231" s="881" t="s">
        <v>3527</v>
      </c>
      <c r="K231" s="881" t="s">
        <v>3528</v>
      </c>
      <c r="L231" s="881" t="s">
        <v>3529</v>
      </c>
      <c r="M231" s="881" t="s">
        <v>3530</v>
      </c>
      <c r="N231" s="881" t="s">
        <v>3531</v>
      </c>
      <c r="O231" s="881" t="s">
        <v>3532</v>
      </c>
      <c r="P231" s="644"/>
      <c r="Q231" s="882" t="s">
        <v>3533</v>
      </c>
      <c r="R231" s="882" t="s">
        <v>3534</v>
      </c>
      <c r="S231" s="882" t="s">
        <v>362</v>
      </c>
      <c r="T231" s="882" t="s">
        <v>3535</v>
      </c>
      <c r="U231" s="882" t="s">
        <v>3536</v>
      </c>
      <c r="V231" s="882" t="s">
        <v>3537</v>
      </c>
      <c r="W231" s="882" t="s">
        <v>3538</v>
      </c>
      <c r="X231" s="882" t="s">
        <v>3539</v>
      </c>
      <c r="Y231" s="882" t="s">
        <v>3540</v>
      </c>
      <c r="Z231" s="882" t="s">
        <v>3541</v>
      </c>
      <c r="AA231" s="882" t="s">
        <v>3542</v>
      </c>
      <c r="AB231" s="645"/>
      <c r="AC231" s="645"/>
      <c r="AD231" s="645"/>
      <c r="AE231" s="645"/>
      <c r="AF231" s="645"/>
      <c r="AG231" s="810"/>
      <c r="AH231" s="811"/>
      <c r="AI231" s="811"/>
      <c r="AJ231" s="645"/>
      <c r="AK231" s="645"/>
      <c r="AL231" s="647">
        <v>1</v>
      </c>
      <c r="AM231" s="149"/>
      <c r="AN231" s="149"/>
    </row>
    <row r="232" spans="1:40" s="732" customFormat="1" ht="40.5" customHeight="1">
      <c r="A232" s="644"/>
      <c r="B232" s="784"/>
      <c r="C232" s="881" t="s">
        <v>3543</v>
      </c>
      <c r="D232" s="881" t="s">
        <v>3544</v>
      </c>
      <c r="E232" s="881" t="s">
        <v>3545</v>
      </c>
      <c r="F232" s="881" t="s">
        <v>3546</v>
      </c>
      <c r="G232" s="881" t="s">
        <v>3547</v>
      </c>
      <c r="H232" s="881" t="s">
        <v>3548</v>
      </c>
      <c r="I232" s="881" t="s">
        <v>3549</v>
      </c>
      <c r="J232" s="881" t="s">
        <v>3550</v>
      </c>
      <c r="K232" s="881" t="s">
        <v>3551</v>
      </c>
      <c r="L232" s="881" t="s">
        <v>3552</v>
      </c>
      <c r="M232" s="881" t="s">
        <v>3553</v>
      </c>
      <c r="N232" s="881" t="s">
        <v>3553</v>
      </c>
      <c r="O232" s="881" t="s">
        <v>3554</v>
      </c>
      <c r="P232" s="644"/>
      <c r="Q232" s="882" t="s">
        <v>3555</v>
      </c>
      <c r="R232" s="882" t="s">
        <v>3556</v>
      </c>
      <c r="S232" s="882" t="s">
        <v>3557</v>
      </c>
      <c r="T232" s="882" t="s">
        <v>3558</v>
      </c>
      <c r="U232" s="882" t="s">
        <v>3559</v>
      </c>
      <c r="V232" s="882" t="s">
        <v>3560</v>
      </c>
      <c r="W232" s="882" t="s">
        <v>3561</v>
      </c>
      <c r="X232" s="882" t="s">
        <v>3562</v>
      </c>
      <c r="Y232" s="882" t="s">
        <v>3563</v>
      </c>
      <c r="Z232" s="882" t="s">
        <v>3564</v>
      </c>
      <c r="AA232" s="882"/>
      <c r="AB232" s="645"/>
      <c r="AC232" s="645"/>
      <c r="AD232" s="645"/>
      <c r="AE232" s="645"/>
      <c r="AF232" s="645"/>
      <c r="AG232" s="810"/>
      <c r="AH232" s="811"/>
      <c r="AI232" s="811"/>
      <c r="AJ232" s="645"/>
      <c r="AK232" s="645"/>
      <c r="AL232" s="647">
        <v>1</v>
      </c>
      <c r="AM232" s="149"/>
      <c r="AN232" s="149"/>
    </row>
    <row r="233" spans="1:40" s="732" customFormat="1" ht="40.5" customHeight="1">
      <c r="A233" s="644"/>
      <c r="B233" s="784"/>
      <c r="C233" s="880"/>
      <c r="D233" s="880"/>
      <c r="E233" s="880"/>
      <c r="F233" s="880"/>
      <c r="G233" s="880"/>
      <c r="H233" s="880"/>
      <c r="I233" s="880"/>
      <c r="J233" s="880"/>
      <c r="K233" s="880"/>
      <c r="L233" s="880"/>
      <c r="M233" s="644"/>
      <c r="N233" s="644"/>
      <c r="O233" s="644"/>
      <c r="P233" s="644"/>
      <c r="Q233" s="644"/>
      <c r="R233" s="644"/>
      <c r="S233" s="644"/>
      <c r="T233" s="644"/>
      <c r="U233" s="644"/>
      <c r="V233" s="644"/>
      <c r="W233" s="644"/>
      <c r="X233" s="644"/>
      <c r="Y233" s="644"/>
      <c r="Z233" s="645"/>
      <c r="AA233" s="645"/>
      <c r="AB233" s="645"/>
      <c r="AC233" s="645"/>
      <c r="AD233" s="645"/>
      <c r="AE233" s="645"/>
      <c r="AF233" s="645"/>
      <c r="AG233" s="810"/>
      <c r="AH233" s="811"/>
      <c r="AI233" s="811"/>
      <c r="AJ233" s="645"/>
      <c r="AK233" s="645"/>
      <c r="AL233" s="647">
        <v>1</v>
      </c>
      <c r="AM233" s="149"/>
      <c r="AN233" s="149"/>
    </row>
    <row r="234" spans="1:40" s="732" customFormat="1" ht="40.5" customHeight="1">
      <c r="A234" s="644"/>
      <c r="B234" s="784"/>
      <c r="C234" s="882" t="s">
        <v>3565</v>
      </c>
      <c r="D234" s="882" t="s">
        <v>3566</v>
      </c>
      <c r="E234" s="882" t="s">
        <v>3567</v>
      </c>
      <c r="F234" s="882" t="s">
        <v>3568</v>
      </c>
      <c r="G234" s="882" t="s">
        <v>3569</v>
      </c>
      <c r="H234" s="882" t="s">
        <v>3570</v>
      </c>
      <c r="I234" s="882" t="s">
        <v>3571</v>
      </c>
      <c r="J234" s="882" t="s">
        <v>3572</v>
      </c>
      <c r="K234" s="882" t="s">
        <v>3573</v>
      </c>
      <c r="L234" s="882" t="s">
        <v>3574</v>
      </c>
      <c r="M234" s="882" t="s">
        <v>3575</v>
      </c>
      <c r="N234" s="644"/>
      <c r="O234" s="644"/>
      <c r="P234" s="644"/>
      <c r="Q234" s="882" t="s">
        <v>3576</v>
      </c>
      <c r="R234" s="882" t="s">
        <v>3577</v>
      </c>
      <c r="S234" s="882" t="s">
        <v>3578</v>
      </c>
      <c r="T234" s="882" t="s">
        <v>3579</v>
      </c>
      <c r="U234" s="882" t="s">
        <v>3580</v>
      </c>
      <c r="V234" s="882" t="s">
        <v>3581</v>
      </c>
      <c r="W234" s="882" t="s">
        <v>3582</v>
      </c>
      <c r="X234" s="882" t="s">
        <v>3583</v>
      </c>
      <c r="Y234" s="882" t="s">
        <v>3584</v>
      </c>
      <c r="Z234" s="882" t="s">
        <v>3585</v>
      </c>
      <c r="AA234" s="645"/>
      <c r="AB234" s="645"/>
      <c r="AC234" s="645"/>
      <c r="AD234" s="645"/>
      <c r="AE234" s="645"/>
      <c r="AF234" s="645"/>
      <c r="AG234" s="810"/>
      <c r="AH234" s="811"/>
      <c r="AI234" s="811"/>
      <c r="AJ234" s="645"/>
      <c r="AK234" s="645"/>
      <c r="AL234" s="647">
        <v>1</v>
      </c>
      <c r="AM234" s="149"/>
      <c r="AN234" s="149"/>
    </row>
    <row r="235" spans="1:40" s="732" customFormat="1" ht="40.5" customHeight="1">
      <c r="A235" s="644"/>
      <c r="B235" s="784"/>
      <c r="C235" s="880"/>
      <c r="D235" s="880"/>
      <c r="E235" s="880"/>
      <c r="F235" s="880"/>
      <c r="G235" s="880"/>
      <c r="H235" s="880"/>
      <c r="I235" s="880"/>
      <c r="J235" s="880"/>
      <c r="K235" s="880"/>
      <c r="L235" s="880"/>
      <c r="M235" s="644"/>
      <c r="N235" s="644"/>
      <c r="O235" s="880"/>
      <c r="P235" s="880"/>
      <c r="Q235" s="880"/>
      <c r="R235" s="880"/>
      <c r="S235" s="880"/>
      <c r="T235" s="880"/>
      <c r="U235" s="880"/>
      <c r="V235" s="880"/>
      <c r="W235" s="880"/>
      <c r="X235" s="880"/>
      <c r="Y235" s="645"/>
      <c r="Z235" s="645"/>
      <c r="AA235" s="645"/>
      <c r="AB235" s="645"/>
      <c r="AC235" s="645"/>
      <c r="AD235" s="645"/>
      <c r="AE235" s="645"/>
      <c r="AF235" s="645"/>
      <c r="AG235" s="810"/>
      <c r="AH235" s="811"/>
      <c r="AI235" s="811"/>
      <c r="AJ235" s="645"/>
      <c r="AK235" s="645"/>
      <c r="AL235" s="647">
        <v>1</v>
      </c>
      <c r="AM235" s="149"/>
      <c r="AN235" s="149"/>
    </row>
    <row r="236" spans="1:40" s="732" customFormat="1" ht="40.5" customHeight="1">
      <c r="A236" s="644"/>
      <c r="B236" s="784"/>
      <c r="C236" s="675" t="s">
        <v>3586</v>
      </c>
      <c r="D236" s="644"/>
      <c r="E236" s="644"/>
      <c r="F236" s="644"/>
      <c r="G236" s="644"/>
      <c r="H236" s="644"/>
      <c r="I236" s="734"/>
      <c r="J236" s="644"/>
      <c r="K236" s="644"/>
      <c r="L236" s="644"/>
      <c r="M236" s="644"/>
      <c r="N236" s="644"/>
      <c r="O236" s="734"/>
      <c r="P236" s="734"/>
      <c r="Q236" s="734"/>
      <c r="R236" s="734"/>
      <c r="S236" s="734"/>
      <c r="T236" s="645"/>
      <c r="U236" s="645"/>
      <c r="V236" s="645"/>
      <c r="W236" s="645"/>
      <c r="X236" s="645"/>
      <c r="Y236" s="645"/>
      <c r="Z236" s="645"/>
      <c r="AA236" s="645"/>
      <c r="AB236" s="645"/>
      <c r="AC236" s="645"/>
      <c r="AD236" s="645"/>
      <c r="AE236" s="645"/>
      <c r="AF236" s="645"/>
      <c r="AG236" s="810"/>
      <c r="AH236" s="811"/>
      <c r="AI236" s="811"/>
      <c r="AJ236" s="645"/>
      <c r="AK236" s="645"/>
      <c r="AL236" s="647">
        <v>1</v>
      </c>
      <c r="AM236" s="149"/>
      <c r="AN236" s="149"/>
    </row>
    <row r="237" spans="1:40" s="732" customFormat="1" ht="40.5" customHeight="1">
      <c r="A237" s="644"/>
      <c r="B237" s="784"/>
      <c r="C237" s="675" t="s">
        <v>3587</v>
      </c>
      <c r="D237" s="644"/>
      <c r="E237" s="644"/>
      <c r="F237" s="644"/>
      <c r="G237" s="644"/>
      <c r="H237" s="644"/>
      <c r="I237" s="734"/>
      <c r="J237" s="644"/>
      <c r="K237" s="644"/>
      <c r="L237" s="644"/>
      <c r="M237" s="644"/>
      <c r="N237" s="644"/>
      <c r="O237" s="734"/>
      <c r="P237" s="734"/>
      <c r="Q237" s="734"/>
      <c r="R237" s="734"/>
      <c r="S237" s="734"/>
      <c r="T237" s="645"/>
      <c r="U237" s="645"/>
      <c r="V237" s="645"/>
      <c r="W237" s="645"/>
      <c r="X237" s="645"/>
      <c r="Y237" s="645"/>
      <c r="Z237" s="645"/>
      <c r="AA237" s="645"/>
      <c r="AB237" s="645"/>
      <c r="AC237" s="645"/>
      <c r="AD237" s="645"/>
      <c r="AE237" s="645"/>
      <c r="AF237" s="645"/>
      <c r="AG237" s="810"/>
      <c r="AH237" s="811"/>
      <c r="AI237" s="811"/>
      <c r="AJ237" s="645"/>
      <c r="AK237" s="645"/>
      <c r="AL237" s="647">
        <v>1</v>
      </c>
      <c r="AM237" s="149"/>
      <c r="AN237" s="149"/>
    </row>
    <row r="238" spans="1:40" s="732" customFormat="1" ht="40.5" customHeight="1">
      <c r="A238" s="644"/>
      <c r="B238" s="784"/>
      <c r="C238" s="675" t="s">
        <v>3588</v>
      </c>
      <c r="D238" s="644"/>
      <c r="E238" s="644"/>
      <c r="F238" s="644"/>
      <c r="G238" s="644"/>
      <c r="H238" s="644"/>
      <c r="I238" s="734"/>
      <c r="J238" s="644"/>
      <c r="K238" s="644"/>
      <c r="L238" s="644"/>
      <c r="M238" s="644"/>
      <c r="N238" s="644"/>
      <c r="O238" s="734"/>
      <c r="P238" s="734"/>
      <c r="Q238" s="734"/>
      <c r="R238" s="734"/>
      <c r="S238" s="734"/>
      <c r="T238" s="645"/>
      <c r="U238" s="645"/>
      <c r="V238" s="645"/>
      <c r="W238" s="645"/>
      <c r="X238" s="645"/>
      <c r="Y238" s="645"/>
      <c r="Z238" s="645"/>
      <c r="AA238" s="645"/>
      <c r="AB238" s="645"/>
      <c r="AC238" s="645"/>
      <c r="AD238" s="645"/>
      <c r="AE238" s="645"/>
      <c r="AF238" s="645"/>
      <c r="AG238" s="810"/>
      <c r="AH238" s="811"/>
      <c r="AI238" s="811"/>
      <c r="AJ238" s="645"/>
      <c r="AK238" s="645"/>
      <c r="AL238" s="647">
        <v>1</v>
      </c>
      <c r="AM238" s="149"/>
      <c r="AN238" s="149"/>
    </row>
    <row r="239" spans="1:40" s="732" customFormat="1" ht="40.5" customHeight="1">
      <c r="A239" s="644"/>
      <c r="B239" s="784"/>
      <c r="C239" s="883" t="s">
        <v>3589</v>
      </c>
      <c r="D239" s="883" t="s">
        <v>3590</v>
      </c>
      <c r="E239" s="883" t="s">
        <v>3591</v>
      </c>
      <c r="F239" s="883" t="s">
        <v>3592</v>
      </c>
      <c r="G239" s="883" t="s">
        <v>3593</v>
      </c>
      <c r="H239" s="883" t="s">
        <v>3594</v>
      </c>
      <c r="I239" s="883" t="s">
        <v>3595</v>
      </c>
      <c r="J239" s="883" t="s">
        <v>3596</v>
      </c>
      <c r="K239" s="883" t="s">
        <v>3597</v>
      </c>
      <c r="L239" s="883" t="s">
        <v>3598</v>
      </c>
      <c r="M239" s="883" t="s">
        <v>3599</v>
      </c>
      <c r="N239" s="883"/>
      <c r="O239" s="883"/>
      <c r="P239" s="884"/>
      <c r="Q239" s="884"/>
      <c r="R239" s="884"/>
      <c r="S239" s="734"/>
      <c r="T239" s="645"/>
      <c r="U239" s="645"/>
      <c r="V239" s="645"/>
      <c r="W239" s="645"/>
      <c r="X239" s="645"/>
      <c r="Y239" s="645"/>
      <c r="Z239" s="645"/>
      <c r="AA239" s="645"/>
      <c r="AB239" s="645"/>
      <c r="AC239" s="645"/>
      <c r="AD239" s="645"/>
      <c r="AE239" s="645"/>
      <c r="AF239" s="645"/>
      <c r="AG239" s="810"/>
      <c r="AH239" s="811"/>
      <c r="AI239" s="811"/>
      <c r="AJ239" s="645"/>
      <c r="AK239" s="645"/>
      <c r="AL239" s="647">
        <v>1</v>
      </c>
      <c r="AM239" s="149"/>
      <c r="AN239" s="149"/>
    </row>
    <row r="240" spans="1:40" s="732" customFormat="1" ht="40.5" customHeight="1">
      <c r="A240" s="644"/>
      <c r="B240" s="784"/>
      <c r="C240" s="885" t="s">
        <v>3600</v>
      </c>
      <c r="D240" s="885" t="s">
        <v>3601</v>
      </c>
      <c r="E240" s="885" t="s">
        <v>3602</v>
      </c>
      <c r="F240" s="885"/>
      <c r="G240" s="885" t="s">
        <v>3603</v>
      </c>
      <c r="H240" s="885"/>
      <c r="I240" s="885" t="s">
        <v>3604</v>
      </c>
      <c r="J240" s="885"/>
      <c r="K240" s="885" t="s">
        <v>3605</v>
      </c>
      <c r="L240" s="885"/>
      <c r="M240" s="885" t="s">
        <v>3606</v>
      </c>
      <c r="N240" s="885" t="s">
        <v>3607</v>
      </c>
      <c r="O240" s="885"/>
      <c r="P240" s="885" t="s">
        <v>3608</v>
      </c>
      <c r="Q240" s="885"/>
      <c r="R240" s="885" t="s">
        <v>3609</v>
      </c>
      <c r="S240" s="734"/>
      <c r="T240" s="645"/>
      <c r="U240" s="645"/>
      <c r="V240" s="645"/>
      <c r="W240" s="645"/>
      <c r="X240" s="645"/>
      <c r="Y240" s="645"/>
      <c r="Z240" s="645"/>
      <c r="AA240" s="645"/>
      <c r="AB240" s="645"/>
      <c r="AC240" s="645"/>
      <c r="AD240" s="645"/>
      <c r="AE240" s="645"/>
      <c r="AF240" s="645"/>
      <c r="AG240" s="810"/>
      <c r="AH240" s="811"/>
      <c r="AI240" s="811"/>
      <c r="AJ240" s="645"/>
      <c r="AK240" s="645"/>
      <c r="AL240" s="647">
        <v>1</v>
      </c>
      <c r="AM240" s="149"/>
      <c r="AN240" s="149"/>
    </row>
    <row r="241" spans="1:40" s="732" customFormat="1" ht="40.5" customHeight="1">
      <c r="A241" s="644"/>
      <c r="B241" s="784"/>
      <c r="C241" s="675" t="s">
        <v>3610</v>
      </c>
      <c r="D241" s="644"/>
      <c r="E241" s="644"/>
      <c r="F241" s="644"/>
      <c r="G241" s="644"/>
      <c r="H241" s="644"/>
      <c r="I241" s="734"/>
      <c r="J241" s="644"/>
      <c r="K241" s="644"/>
      <c r="L241" s="644"/>
      <c r="M241" s="644"/>
      <c r="N241" s="644"/>
      <c r="O241" s="734"/>
      <c r="P241" s="734"/>
      <c r="Q241" s="734"/>
      <c r="R241" s="734"/>
      <c r="S241" s="734"/>
      <c r="T241" s="645"/>
      <c r="U241" s="645"/>
      <c r="V241" s="645"/>
      <c r="W241" s="645"/>
      <c r="X241" s="645"/>
      <c r="Y241" s="645"/>
      <c r="Z241" s="645"/>
      <c r="AA241" s="645"/>
      <c r="AB241" s="645"/>
      <c r="AC241" s="645"/>
      <c r="AD241" s="645"/>
      <c r="AE241" s="645"/>
      <c r="AF241" s="645"/>
      <c r="AG241" s="810"/>
      <c r="AH241" s="811"/>
      <c r="AI241" s="811"/>
      <c r="AJ241" s="645"/>
      <c r="AK241" s="645"/>
      <c r="AL241" s="647">
        <v>1</v>
      </c>
      <c r="AM241" s="149"/>
      <c r="AN241" s="149"/>
    </row>
    <row r="242" spans="1:40" s="732" customFormat="1" ht="40.5" customHeight="1">
      <c r="A242" s="644"/>
      <c r="B242" s="784"/>
      <c r="C242" s="878"/>
      <c r="D242" s="644"/>
      <c r="E242" s="644"/>
      <c r="F242" s="644"/>
      <c r="G242" s="644"/>
      <c r="H242" s="644"/>
      <c r="I242" s="734"/>
      <c r="J242" s="644"/>
      <c r="K242" s="644"/>
      <c r="L242" s="644"/>
      <c r="M242" s="644"/>
      <c r="N242" s="644"/>
      <c r="O242" s="734"/>
      <c r="P242" s="734"/>
      <c r="Q242" s="734"/>
      <c r="R242" s="734"/>
      <c r="S242" s="734"/>
      <c r="T242" s="645"/>
      <c r="U242" s="645"/>
      <c r="V242" s="645"/>
      <c r="W242" s="645"/>
      <c r="X242" s="645"/>
      <c r="Y242" s="645"/>
      <c r="Z242" s="645"/>
      <c r="AA242" s="645"/>
      <c r="AB242" s="645"/>
      <c r="AC242" s="645"/>
      <c r="AD242" s="645"/>
      <c r="AE242" s="645"/>
      <c r="AF242" s="645"/>
      <c r="AG242" s="810"/>
      <c r="AH242" s="811"/>
      <c r="AI242" s="811"/>
      <c r="AJ242" s="645"/>
      <c r="AK242" s="645"/>
      <c r="AL242" s="647">
        <v>1</v>
      </c>
      <c r="AM242" s="149"/>
      <c r="AN242" s="149"/>
    </row>
    <row r="243" spans="1:40" s="890" customFormat="1" ht="40.5" customHeight="1">
      <c r="A243" s="843"/>
      <c r="B243" s="809" t="s">
        <v>3611</v>
      </c>
      <c r="C243" s="843"/>
      <c r="D243" s="843"/>
      <c r="E243" s="843"/>
      <c r="F243" s="843"/>
      <c r="G243" s="886" t="s">
        <v>3612</v>
      </c>
      <c r="H243" s="843"/>
      <c r="I243" s="734"/>
      <c r="J243" s="843"/>
      <c r="K243" s="843"/>
      <c r="L243" s="843"/>
      <c r="M243" s="843"/>
      <c r="N243" s="843"/>
      <c r="O243" s="734"/>
      <c r="P243" s="734"/>
      <c r="Q243" s="734"/>
      <c r="R243" s="734"/>
      <c r="S243" s="734"/>
      <c r="T243" s="810"/>
      <c r="U243" s="645"/>
      <c r="V243" s="887" t="s">
        <v>3613</v>
      </c>
      <c r="W243" s="888"/>
      <c r="X243" s="888"/>
      <c r="Y243" s="888"/>
      <c r="Z243" s="889"/>
      <c r="AA243" s="889"/>
      <c r="AB243" s="889"/>
      <c r="AC243" s="645" t="s">
        <v>15</v>
      </c>
      <c r="AD243" s="645"/>
      <c r="AE243" s="645"/>
      <c r="AF243" s="645"/>
      <c r="AG243" s="810"/>
      <c r="AH243" s="811"/>
      <c r="AI243" s="811"/>
      <c r="AJ243" s="645"/>
      <c r="AK243" s="645"/>
      <c r="AL243" s="647">
        <v>1</v>
      </c>
      <c r="AM243" s="149"/>
      <c r="AN243" s="149"/>
    </row>
    <row r="244" spans="1:40" s="890" customFormat="1" ht="40.5" customHeight="1">
      <c r="A244" s="843"/>
      <c r="B244" s="891" t="s">
        <v>3614</v>
      </c>
      <c r="C244" s="891" t="s">
        <v>3615</v>
      </c>
      <c r="D244" s="891" t="s">
        <v>3616</v>
      </c>
      <c r="E244" s="891"/>
      <c r="F244" s="891" t="s">
        <v>3617</v>
      </c>
      <c r="G244" s="891" t="s">
        <v>3618</v>
      </c>
      <c r="H244" s="892" t="s">
        <v>3619</v>
      </c>
      <c r="I244" s="891" t="s">
        <v>3620</v>
      </c>
      <c r="J244" s="891" t="s">
        <v>3621</v>
      </c>
      <c r="K244" s="891" t="s">
        <v>3622</v>
      </c>
      <c r="L244" s="891"/>
      <c r="M244" s="891"/>
      <c r="N244" s="891"/>
      <c r="O244" s="891" t="s">
        <v>3623</v>
      </c>
      <c r="P244" s="891" t="s">
        <v>3624</v>
      </c>
      <c r="Q244" s="891" t="s">
        <v>3625</v>
      </c>
      <c r="R244" s="891" t="s">
        <v>3626</v>
      </c>
      <c r="S244" s="891" t="s">
        <v>3627</v>
      </c>
      <c r="T244" s="891" t="s">
        <v>2637</v>
      </c>
      <c r="U244" s="891" t="s">
        <v>3628</v>
      </c>
      <c r="V244" s="891" t="s">
        <v>3629</v>
      </c>
      <c r="W244" s="891" t="s">
        <v>3369</v>
      </c>
      <c r="X244" s="891" t="s">
        <v>3630</v>
      </c>
      <c r="Y244" s="891"/>
      <c r="Z244" s="645"/>
      <c r="AA244" s="645"/>
      <c r="AB244" s="645"/>
      <c r="AC244" s="645"/>
      <c r="AD244" s="645"/>
      <c r="AE244" s="645"/>
      <c r="AF244" s="645"/>
      <c r="AG244" s="810"/>
      <c r="AH244" s="811"/>
      <c r="AI244" s="811"/>
      <c r="AJ244" s="645"/>
      <c r="AK244" s="645"/>
      <c r="AL244" s="647">
        <v>1</v>
      </c>
      <c r="AM244" s="149"/>
      <c r="AN244" s="149"/>
    </row>
    <row r="245" spans="1:40" s="890" customFormat="1" ht="40.5" customHeight="1">
      <c r="A245" s="843"/>
      <c r="B245" s="843"/>
      <c r="C245" s="893" t="s">
        <v>3631</v>
      </c>
      <c r="D245" s="894" t="s">
        <v>3632</v>
      </c>
      <c r="E245" s="891"/>
      <c r="F245" s="891"/>
      <c r="G245" s="891"/>
      <c r="H245" s="891"/>
      <c r="I245" s="891"/>
      <c r="J245" s="891"/>
      <c r="K245" s="891"/>
      <c r="L245" s="891"/>
      <c r="M245" s="891"/>
      <c r="N245" s="891"/>
      <c r="O245" s="891"/>
      <c r="P245" s="891"/>
      <c r="Q245" s="891"/>
      <c r="R245" s="891"/>
      <c r="S245" s="891"/>
      <c r="T245" s="891"/>
      <c r="U245" s="891"/>
      <c r="V245" s="891"/>
      <c r="W245" s="891"/>
      <c r="X245" s="891"/>
      <c r="Y245" s="891"/>
      <c r="Z245" s="645"/>
      <c r="AA245" s="645"/>
      <c r="AB245" s="645"/>
      <c r="AC245" s="645"/>
      <c r="AD245" s="645"/>
      <c r="AE245" s="645"/>
      <c r="AF245" s="645"/>
      <c r="AG245" s="810"/>
      <c r="AH245" s="811"/>
      <c r="AI245" s="811"/>
      <c r="AJ245" s="645"/>
      <c r="AK245" s="645"/>
      <c r="AL245" s="647">
        <v>1</v>
      </c>
      <c r="AM245" s="149"/>
      <c r="AN245" s="149"/>
    </row>
    <row r="246" spans="1:40" s="890" customFormat="1" ht="40.5" customHeight="1">
      <c r="A246" s="843"/>
      <c r="B246" s="843"/>
      <c r="C246" s="893"/>
      <c r="D246" s="894" t="s">
        <v>3633</v>
      </c>
      <c r="E246" s="891"/>
      <c r="F246" s="891"/>
      <c r="G246" s="891"/>
      <c r="H246" s="891"/>
      <c r="I246" s="891"/>
      <c r="J246" s="891"/>
      <c r="K246" s="891"/>
      <c r="L246" s="891"/>
      <c r="M246" s="891"/>
      <c r="N246" s="891"/>
      <c r="O246" s="891"/>
      <c r="P246" s="891"/>
      <c r="Q246" s="891"/>
      <c r="R246" s="891"/>
      <c r="S246" s="891"/>
      <c r="T246" s="891"/>
      <c r="U246" s="891"/>
      <c r="V246" s="891"/>
      <c r="W246" s="891"/>
      <c r="X246" s="891"/>
      <c r="Y246" s="891"/>
      <c r="Z246" s="645"/>
      <c r="AA246" s="645"/>
      <c r="AB246" s="645"/>
      <c r="AC246" s="645"/>
      <c r="AD246" s="645"/>
      <c r="AE246" s="645"/>
      <c r="AF246" s="645"/>
      <c r="AG246" s="810"/>
      <c r="AH246" s="811"/>
      <c r="AI246" s="811"/>
      <c r="AJ246" s="645"/>
      <c r="AK246" s="645"/>
      <c r="AL246" s="647">
        <v>1</v>
      </c>
      <c r="AM246" s="149"/>
      <c r="AN246" s="149"/>
    </row>
    <row r="247" spans="1:40" s="890" customFormat="1" ht="40.5" customHeight="1">
      <c r="A247" s="843"/>
      <c r="B247" s="843"/>
      <c r="C247" s="893"/>
      <c r="D247" s="894" t="s">
        <v>3634</v>
      </c>
      <c r="E247" s="891"/>
      <c r="F247" s="891"/>
      <c r="G247" s="891"/>
      <c r="H247" s="891"/>
      <c r="I247" s="891"/>
      <c r="J247" s="891"/>
      <c r="K247" s="891"/>
      <c r="L247" s="891"/>
      <c r="M247" s="891"/>
      <c r="N247" s="891"/>
      <c r="O247" s="891"/>
      <c r="P247" s="891"/>
      <c r="Q247" s="891"/>
      <c r="R247" s="891"/>
      <c r="S247" s="891"/>
      <c r="T247" s="891"/>
      <c r="U247" s="891"/>
      <c r="V247" s="891"/>
      <c r="W247" s="891"/>
      <c r="X247" s="891"/>
      <c r="Y247" s="891"/>
      <c r="Z247" s="645"/>
      <c r="AA247" s="645"/>
      <c r="AB247" s="645"/>
      <c r="AC247" s="645"/>
      <c r="AD247" s="645"/>
      <c r="AE247" s="645"/>
      <c r="AF247" s="645"/>
      <c r="AG247" s="810"/>
      <c r="AH247" s="811"/>
      <c r="AI247" s="811"/>
      <c r="AJ247" s="645"/>
      <c r="AK247" s="645"/>
      <c r="AL247" s="647">
        <v>1</v>
      </c>
      <c r="AM247" s="149"/>
      <c r="AN247" s="149"/>
    </row>
    <row r="248" spans="1:40" s="890" customFormat="1" ht="40.5" customHeight="1">
      <c r="A248" s="843"/>
      <c r="B248" s="843"/>
      <c r="C248" s="895"/>
      <c r="D248" s="896" t="s">
        <v>3635</v>
      </c>
      <c r="E248" s="891"/>
      <c r="F248" s="891"/>
      <c r="G248" s="891"/>
      <c r="H248" s="891"/>
      <c r="I248" s="891"/>
      <c r="J248" s="891"/>
      <c r="K248" s="891"/>
      <c r="L248" s="891"/>
      <c r="M248" s="891"/>
      <c r="N248" s="891"/>
      <c r="O248" s="891"/>
      <c r="P248" s="891"/>
      <c r="Q248" s="891"/>
      <c r="R248" s="891"/>
      <c r="S248" s="891"/>
      <c r="T248" s="891"/>
      <c r="U248" s="891"/>
      <c r="V248" s="891"/>
      <c r="W248" s="891"/>
      <c r="X248" s="891"/>
      <c r="Y248" s="891"/>
      <c r="Z248" s="645"/>
      <c r="AA248" s="645"/>
      <c r="AB248" s="645"/>
      <c r="AC248" s="645"/>
      <c r="AD248" s="645"/>
      <c r="AE248" s="645"/>
      <c r="AF248" s="645"/>
      <c r="AG248" s="810"/>
      <c r="AH248" s="811"/>
      <c r="AI248" s="811"/>
      <c r="AJ248" s="645"/>
      <c r="AK248" s="645"/>
      <c r="AL248" s="647">
        <v>1</v>
      </c>
      <c r="AM248" s="149"/>
      <c r="AN248" s="149"/>
    </row>
    <row r="249" spans="1:40" s="890" customFormat="1" ht="40.5" customHeight="1">
      <c r="A249" s="843"/>
      <c r="B249" s="843"/>
      <c r="C249" s="893"/>
      <c r="D249" s="894" t="s">
        <v>3636</v>
      </c>
      <c r="E249" s="891"/>
      <c r="F249" s="891"/>
      <c r="G249" s="891"/>
      <c r="H249" s="891"/>
      <c r="I249" s="891"/>
      <c r="J249" s="891"/>
      <c r="K249" s="891"/>
      <c r="L249" s="891"/>
      <c r="M249" s="891"/>
      <c r="N249" s="891"/>
      <c r="O249" s="891"/>
      <c r="P249" s="891"/>
      <c r="Q249" s="891"/>
      <c r="R249" s="891"/>
      <c r="S249" s="891"/>
      <c r="T249" s="891"/>
      <c r="U249" s="891"/>
      <c r="V249" s="891"/>
      <c r="W249" s="891"/>
      <c r="X249" s="891"/>
      <c r="Y249" s="891"/>
      <c r="Z249" s="645"/>
      <c r="AA249" s="645"/>
      <c r="AB249" s="645"/>
      <c r="AC249" s="645"/>
      <c r="AD249" s="645"/>
      <c r="AE249" s="645"/>
      <c r="AF249" s="645"/>
      <c r="AG249" s="810"/>
      <c r="AH249" s="811"/>
      <c r="AI249" s="811"/>
      <c r="AJ249" s="645"/>
      <c r="AK249" s="645"/>
      <c r="AL249" s="647">
        <v>1</v>
      </c>
      <c r="AM249" s="149"/>
      <c r="AN249" s="149"/>
    </row>
    <row r="250" spans="1:40" s="890" customFormat="1" ht="40.5" customHeight="1">
      <c r="A250" s="843"/>
      <c r="B250" s="843"/>
      <c r="C250" s="893"/>
      <c r="D250" s="894" t="s">
        <v>3637</v>
      </c>
      <c r="E250" s="891"/>
      <c r="F250" s="891"/>
      <c r="G250" s="891"/>
      <c r="H250" s="891"/>
      <c r="I250" s="891"/>
      <c r="J250" s="891"/>
      <c r="K250" s="891"/>
      <c r="L250" s="891"/>
      <c r="M250" s="891"/>
      <c r="N250" s="891"/>
      <c r="O250" s="891"/>
      <c r="P250" s="891"/>
      <c r="Q250" s="891"/>
      <c r="R250" s="891"/>
      <c r="S250" s="891"/>
      <c r="T250" s="891"/>
      <c r="U250" s="891"/>
      <c r="V250" s="891"/>
      <c r="W250" s="891"/>
      <c r="X250" s="891"/>
      <c r="Y250" s="891"/>
      <c r="Z250" s="645"/>
      <c r="AA250" s="645"/>
      <c r="AB250" s="645"/>
      <c r="AC250" s="645"/>
      <c r="AD250" s="645"/>
      <c r="AE250" s="645"/>
      <c r="AF250" s="645"/>
      <c r="AG250" s="810"/>
      <c r="AH250" s="811"/>
      <c r="AI250" s="811"/>
      <c r="AJ250" s="645"/>
      <c r="AK250" s="645"/>
      <c r="AL250" s="647">
        <v>1</v>
      </c>
      <c r="AM250" s="149"/>
      <c r="AN250" s="149"/>
    </row>
    <row r="251" spans="1:40" s="890" customFormat="1" ht="40.5" customHeight="1">
      <c r="A251" s="843"/>
      <c r="B251" s="809"/>
      <c r="C251" s="843"/>
      <c r="D251" s="843"/>
      <c r="E251" s="843"/>
      <c r="F251" s="843"/>
      <c r="G251" s="843"/>
      <c r="H251" s="843"/>
      <c r="I251" s="734"/>
      <c r="J251" s="843"/>
      <c r="K251" s="843"/>
      <c r="L251" s="843"/>
      <c r="M251" s="843"/>
      <c r="N251" s="843"/>
      <c r="O251" s="734"/>
      <c r="P251" s="734"/>
      <c r="Q251" s="734"/>
      <c r="R251" s="734"/>
      <c r="S251" s="734"/>
      <c r="T251" s="810"/>
      <c r="U251" s="809"/>
      <c r="V251" s="897"/>
      <c r="W251" s="891"/>
      <c r="X251" s="891"/>
      <c r="Y251" s="891"/>
      <c r="Z251" s="645"/>
      <c r="AA251" s="645"/>
      <c r="AB251" s="645"/>
      <c r="AC251" s="645"/>
      <c r="AD251" s="645"/>
      <c r="AE251" s="645"/>
      <c r="AF251" s="645"/>
      <c r="AG251" s="810"/>
      <c r="AH251" s="811"/>
      <c r="AI251" s="811"/>
      <c r="AJ251" s="645"/>
      <c r="AK251" s="645"/>
      <c r="AL251" s="647">
        <v>1</v>
      </c>
      <c r="AM251" s="149"/>
      <c r="AN251" s="149"/>
    </row>
    <row r="252" spans="1:40" s="890" customFormat="1" ht="40.5" customHeight="1">
      <c r="A252" s="843"/>
      <c r="B252" s="809"/>
      <c r="C252" s="843"/>
      <c r="D252" s="843"/>
      <c r="E252" s="843"/>
      <c r="F252" s="843"/>
      <c r="G252" s="843"/>
      <c r="H252" s="843"/>
      <c r="I252" s="734"/>
      <c r="J252" s="843"/>
      <c r="K252" s="843"/>
      <c r="L252" s="843"/>
      <c r="M252" s="843"/>
      <c r="N252" s="843"/>
      <c r="O252" s="734"/>
      <c r="P252" s="734"/>
      <c r="Q252" s="734"/>
      <c r="R252" s="734"/>
      <c r="S252" s="734"/>
      <c r="T252" s="810"/>
      <c r="U252" s="809"/>
      <c r="V252" s="897"/>
      <c r="W252" s="891"/>
      <c r="X252" s="891"/>
      <c r="Y252" s="891"/>
      <c r="Z252" s="645"/>
      <c r="AA252" s="645"/>
      <c r="AB252" s="645"/>
      <c r="AC252" s="645"/>
      <c r="AD252" s="645"/>
      <c r="AE252" s="645"/>
      <c r="AF252" s="645"/>
      <c r="AG252" s="810"/>
      <c r="AH252" s="811"/>
      <c r="AI252" s="811"/>
      <c r="AJ252" s="645"/>
      <c r="AK252" s="645"/>
      <c r="AL252" s="647">
        <v>1</v>
      </c>
      <c r="AM252" s="149"/>
      <c r="AN252" s="149"/>
    </row>
    <row r="253" spans="1:40" s="890" customFormat="1" ht="40.5" customHeight="1">
      <c r="A253" s="843"/>
      <c r="B253" s="809"/>
      <c r="C253" s="843"/>
      <c r="D253" s="843"/>
      <c r="E253" s="843"/>
      <c r="F253" s="843"/>
      <c r="G253" s="843"/>
      <c r="H253" s="843"/>
      <c r="I253" s="734"/>
      <c r="J253" s="843"/>
      <c r="K253" s="843"/>
      <c r="L253" s="843"/>
      <c r="M253" s="843"/>
      <c r="N253" s="843"/>
      <c r="O253" s="734"/>
      <c r="P253" s="734"/>
      <c r="Q253" s="734"/>
      <c r="R253" s="734"/>
      <c r="S253" s="734"/>
      <c r="T253" s="810"/>
      <c r="U253" s="809"/>
      <c r="V253" s="897"/>
      <c r="W253" s="891"/>
      <c r="X253" s="891"/>
      <c r="Y253" s="891"/>
      <c r="Z253" s="645"/>
      <c r="AA253" s="645"/>
      <c r="AB253" s="645"/>
      <c r="AC253" s="645"/>
      <c r="AD253" s="645"/>
      <c r="AE253" s="645"/>
      <c r="AF253" s="645"/>
      <c r="AG253" s="810"/>
      <c r="AH253" s="811"/>
      <c r="AI253" s="811"/>
      <c r="AJ253" s="645"/>
      <c r="AK253" s="645"/>
      <c r="AL253" s="647">
        <v>1</v>
      </c>
      <c r="AM253" s="149"/>
      <c r="AN253" s="149"/>
    </row>
    <row r="254" spans="1:40" s="732" customFormat="1" ht="40.5" customHeight="1">
      <c r="A254" s="644"/>
      <c r="B254" s="809" t="s">
        <v>3638</v>
      </c>
      <c r="C254" s="644"/>
      <c r="D254" s="644"/>
      <c r="E254" s="644"/>
      <c r="F254" s="644"/>
      <c r="G254" s="644"/>
      <c r="H254" s="644"/>
      <c r="I254" s="734"/>
      <c r="J254" s="644"/>
      <c r="K254" s="644"/>
      <c r="L254" s="644"/>
      <c r="M254" s="644"/>
      <c r="N254" s="644"/>
      <c r="O254" s="734"/>
      <c r="P254" s="734"/>
      <c r="Q254" s="734"/>
      <c r="R254" s="734"/>
      <c r="S254" s="734"/>
      <c r="T254" s="645"/>
      <c r="U254" s="645"/>
      <c r="V254" s="645"/>
      <c r="W254" s="645"/>
      <c r="X254" s="645"/>
      <c r="Y254" s="645"/>
      <c r="Z254" s="645"/>
      <c r="AA254" s="645"/>
      <c r="AB254" s="645"/>
      <c r="AC254" s="645"/>
      <c r="AD254" s="645"/>
      <c r="AE254" s="645"/>
      <c r="AF254" s="645"/>
      <c r="AG254" s="645"/>
      <c r="AH254" s="645"/>
      <c r="AI254" s="645"/>
      <c r="AJ254" s="645"/>
      <c r="AK254" s="645"/>
      <c r="AL254" s="647">
        <v>1</v>
      </c>
      <c r="AM254" s="149"/>
      <c r="AN254" s="149"/>
    </row>
    <row r="255" spans="1:40" s="732" customFormat="1" ht="40.5" customHeight="1">
      <c r="A255" s="644"/>
      <c r="B255" s="784"/>
      <c r="C255" s="898" t="s">
        <v>3534</v>
      </c>
      <c r="D255" s="899" t="s">
        <v>362</v>
      </c>
      <c r="E255" s="900" t="s">
        <v>3535</v>
      </c>
      <c r="F255" s="901" t="s">
        <v>3536</v>
      </c>
      <c r="G255" s="902" t="s">
        <v>3537</v>
      </c>
      <c r="H255" s="903" t="s">
        <v>3538</v>
      </c>
      <c r="I255" s="904" t="s">
        <v>3539</v>
      </c>
      <c r="J255" s="905" t="s">
        <v>3540</v>
      </c>
      <c r="K255" s="906" t="s">
        <v>3541</v>
      </c>
      <c r="L255" s="644"/>
      <c r="M255" s="644"/>
      <c r="N255" s="644"/>
      <c r="O255" s="907" t="s">
        <v>3542</v>
      </c>
      <c r="P255" s="908" t="s">
        <v>3555</v>
      </c>
      <c r="Q255" s="909" t="s">
        <v>3556</v>
      </c>
      <c r="R255" s="910" t="s">
        <v>3557</v>
      </c>
      <c r="S255" s="901" t="s">
        <v>3558</v>
      </c>
      <c r="T255" s="911" t="s">
        <v>3559</v>
      </c>
      <c r="U255" s="912" t="s">
        <v>3560</v>
      </c>
      <c r="V255" s="913" t="s">
        <v>3561</v>
      </c>
      <c r="W255" s="914" t="s">
        <v>3562</v>
      </c>
      <c r="X255" s="915" t="s">
        <v>3563</v>
      </c>
      <c r="Y255" s="900" t="s">
        <v>3564</v>
      </c>
      <c r="Z255" s="645"/>
      <c r="AA255" s="645"/>
      <c r="AB255" s="645"/>
      <c r="AC255" s="645"/>
      <c r="AD255" s="645"/>
      <c r="AE255" s="645"/>
      <c r="AF255" s="645"/>
      <c r="AG255" s="645"/>
      <c r="AH255" s="645"/>
      <c r="AI255" s="645"/>
      <c r="AJ255" s="645"/>
      <c r="AK255" s="645"/>
      <c r="AL255" s="647">
        <v>1</v>
      </c>
      <c r="AM255" s="149"/>
      <c r="AN255" s="149"/>
    </row>
    <row r="256" spans="1:40" s="732" customFormat="1" ht="40.5" customHeight="1">
      <c r="A256" s="644"/>
      <c r="B256" s="784"/>
      <c r="C256" s="644"/>
      <c r="D256" s="644"/>
      <c r="E256" s="644"/>
      <c r="F256" s="644"/>
      <c r="G256" s="644"/>
      <c r="H256" s="644"/>
      <c r="I256" s="734"/>
      <c r="J256" s="644"/>
      <c r="K256" s="644"/>
      <c r="L256" s="644"/>
      <c r="M256" s="644"/>
      <c r="N256" s="644"/>
      <c r="O256" s="734"/>
      <c r="P256" s="734"/>
      <c r="Q256" s="734"/>
      <c r="R256" s="734"/>
      <c r="S256" s="734"/>
      <c r="T256" s="645"/>
      <c r="U256" s="645"/>
      <c r="V256" s="645"/>
      <c r="W256" s="645"/>
      <c r="X256" s="645"/>
      <c r="Y256" s="645"/>
      <c r="Z256" s="645"/>
      <c r="AA256" s="645"/>
      <c r="AB256" s="645"/>
      <c r="AC256" s="645"/>
      <c r="AD256" s="645"/>
      <c r="AE256" s="645"/>
      <c r="AF256" s="645"/>
      <c r="AG256" s="645"/>
      <c r="AH256" s="645"/>
      <c r="AI256" s="645"/>
      <c r="AJ256" s="645"/>
      <c r="AK256" s="645"/>
      <c r="AL256" s="647">
        <v>1</v>
      </c>
      <c r="AM256" s="149"/>
      <c r="AN256" s="149"/>
    </row>
    <row r="257" spans="1:40" s="732" customFormat="1" ht="40.5" customHeight="1">
      <c r="A257" s="644"/>
      <c r="B257" s="784"/>
      <c r="C257" s="916" t="s">
        <v>3534</v>
      </c>
      <c r="D257" s="916" t="s">
        <v>362</v>
      </c>
      <c r="E257" s="916" t="s">
        <v>3535</v>
      </c>
      <c r="F257" s="916" t="s">
        <v>3536</v>
      </c>
      <c r="G257" s="916" t="s">
        <v>3537</v>
      </c>
      <c r="H257" s="916" t="s">
        <v>3538</v>
      </c>
      <c r="I257" s="916" t="s">
        <v>3539</v>
      </c>
      <c r="J257" s="916" t="s">
        <v>3540</v>
      </c>
      <c r="K257" s="916" t="s">
        <v>3541</v>
      </c>
      <c r="L257" s="644"/>
      <c r="M257" s="644"/>
      <c r="N257" s="644"/>
      <c r="O257" s="916" t="s">
        <v>3542</v>
      </c>
      <c r="P257" s="916" t="s">
        <v>3555</v>
      </c>
      <c r="Q257" s="916" t="s">
        <v>3556</v>
      </c>
      <c r="R257" s="916" t="s">
        <v>3557</v>
      </c>
      <c r="S257" s="916" t="s">
        <v>3558</v>
      </c>
      <c r="T257" s="916" t="s">
        <v>3559</v>
      </c>
      <c r="U257" s="916" t="s">
        <v>3560</v>
      </c>
      <c r="V257" s="916" t="s">
        <v>3561</v>
      </c>
      <c r="W257" s="916" t="s">
        <v>3562</v>
      </c>
      <c r="X257" s="916" t="s">
        <v>3563</v>
      </c>
      <c r="Y257" s="916" t="s">
        <v>3564</v>
      </c>
      <c r="Z257" s="644"/>
      <c r="AA257" s="644"/>
      <c r="AB257" s="644"/>
      <c r="AC257" s="644"/>
      <c r="AD257" s="644"/>
      <c r="AE257" s="644"/>
      <c r="AF257" s="644"/>
      <c r="AG257" s="644"/>
      <c r="AH257" s="644"/>
      <c r="AI257" s="644"/>
      <c r="AJ257" s="644"/>
      <c r="AK257" s="644"/>
      <c r="AL257" s="647">
        <v>1</v>
      </c>
      <c r="AM257" s="149"/>
      <c r="AN257" s="149"/>
    </row>
    <row r="258" spans="1:40" s="732" customFormat="1" ht="40.5" customHeight="1">
      <c r="A258" s="644"/>
      <c r="B258" s="784"/>
      <c r="C258" s="644"/>
      <c r="D258" s="644"/>
      <c r="E258" s="644"/>
      <c r="F258" s="644"/>
      <c r="G258" s="644"/>
      <c r="H258" s="644"/>
      <c r="I258" s="734"/>
      <c r="J258" s="644"/>
      <c r="K258" s="644"/>
      <c r="L258" s="644"/>
      <c r="M258" s="644"/>
      <c r="N258" s="644"/>
      <c r="O258" s="734"/>
      <c r="P258" s="734"/>
      <c r="Q258" s="734"/>
      <c r="R258" s="734"/>
      <c r="S258" s="734"/>
      <c r="T258" s="645"/>
      <c r="U258" s="645"/>
      <c r="V258" s="645"/>
      <c r="W258" s="645"/>
      <c r="X258" s="645"/>
      <c r="Y258" s="645"/>
      <c r="Z258" s="645"/>
      <c r="AA258" s="645"/>
      <c r="AB258" s="645"/>
      <c r="AC258" s="645"/>
      <c r="AD258" s="645"/>
      <c r="AE258" s="645"/>
      <c r="AF258" s="645"/>
      <c r="AG258" s="810"/>
      <c r="AH258" s="811"/>
      <c r="AI258" s="811"/>
      <c r="AJ258" s="645"/>
      <c r="AK258" s="645"/>
      <c r="AL258" s="647">
        <v>1</v>
      </c>
      <c r="AM258" s="149"/>
      <c r="AN258" s="149"/>
    </row>
    <row r="259" spans="1:40" s="732" customFormat="1" ht="40.5" customHeight="1">
      <c r="A259" s="644"/>
      <c r="B259" s="784"/>
      <c r="C259" s="917">
        <v>1</v>
      </c>
      <c r="D259" s="917" t="s">
        <v>3639</v>
      </c>
      <c r="E259" s="917" t="s">
        <v>3640</v>
      </c>
      <c r="F259" s="917" t="s">
        <v>3641</v>
      </c>
      <c r="G259" s="917" t="s">
        <v>3642</v>
      </c>
      <c r="H259" s="917" t="s">
        <v>3643</v>
      </c>
      <c r="I259" s="917" t="s">
        <v>3644</v>
      </c>
      <c r="J259" s="917" t="s">
        <v>3645</v>
      </c>
      <c r="K259" s="917" t="s">
        <v>3646</v>
      </c>
      <c r="L259" s="644"/>
      <c r="M259" s="644"/>
      <c r="N259" s="644"/>
      <c r="O259" s="917" t="s">
        <v>3647</v>
      </c>
      <c r="P259" s="917" t="s">
        <v>3648</v>
      </c>
      <c r="Q259" s="917" t="s">
        <v>3649</v>
      </c>
      <c r="R259" s="917" t="s">
        <v>3650</v>
      </c>
      <c r="S259" s="917" t="s">
        <v>3651</v>
      </c>
      <c r="T259" s="917" t="s">
        <v>3652</v>
      </c>
      <c r="U259" s="917" t="s">
        <v>3653</v>
      </c>
      <c r="V259" s="917" t="s">
        <v>3654</v>
      </c>
      <c r="W259" s="917" t="s">
        <v>3655</v>
      </c>
      <c r="X259" s="917" t="s">
        <v>3656</v>
      </c>
      <c r="Y259" s="917" t="s">
        <v>3657</v>
      </c>
      <c r="Z259" s="918">
        <v>15.5</v>
      </c>
      <c r="AA259" s="645"/>
      <c r="AB259" s="645"/>
      <c r="AC259" s="645"/>
      <c r="AD259" s="645"/>
      <c r="AE259" s="645"/>
      <c r="AF259" s="645"/>
      <c r="AG259" s="810"/>
      <c r="AH259" s="811"/>
      <c r="AI259" s="811"/>
      <c r="AJ259" s="645"/>
      <c r="AK259" s="645"/>
      <c r="AL259" s="647">
        <v>1</v>
      </c>
      <c r="AM259" s="149"/>
      <c r="AN259" s="149"/>
    </row>
    <row r="260" spans="1:40" s="732" customFormat="1" ht="40.5" customHeight="1">
      <c r="A260" s="644"/>
      <c r="B260" s="784"/>
      <c r="C260" s="644"/>
      <c r="D260" s="644"/>
      <c r="E260" s="644"/>
      <c r="F260" s="644"/>
      <c r="G260" s="644"/>
      <c r="H260" s="644"/>
      <c r="I260" s="734"/>
      <c r="J260" s="644"/>
      <c r="K260" s="644"/>
      <c r="L260" s="644"/>
      <c r="M260" s="644"/>
      <c r="N260" s="644"/>
      <c r="O260" s="734"/>
      <c r="P260" s="734"/>
      <c r="Q260" s="734"/>
      <c r="R260" s="734"/>
      <c r="S260" s="734"/>
      <c r="T260" s="645"/>
      <c r="U260" s="645"/>
      <c r="V260" s="645"/>
      <c r="W260" s="645"/>
      <c r="X260" s="645"/>
      <c r="Y260" s="645"/>
      <c r="Z260" s="812" t="s">
        <v>3658</v>
      </c>
      <c r="AA260" s="645"/>
      <c r="AB260" s="645"/>
      <c r="AC260" s="645"/>
      <c r="AD260" s="645"/>
      <c r="AE260" s="645"/>
      <c r="AF260" s="645"/>
      <c r="AG260" s="810"/>
      <c r="AH260" s="811"/>
      <c r="AI260" s="811"/>
      <c r="AJ260" s="645"/>
      <c r="AK260" s="645"/>
      <c r="AL260" s="647">
        <v>1</v>
      </c>
      <c r="AM260" s="149"/>
      <c r="AN260" s="149"/>
    </row>
    <row r="261" spans="1:40" s="732" customFormat="1" ht="40.5" customHeight="1">
      <c r="A261" s="644"/>
      <c r="B261" s="784"/>
      <c r="C261" s="919">
        <v>1</v>
      </c>
      <c r="D261" s="920">
        <v>2</v>
      </c>
      <c r="E261" s="919">
        <v>3</v>
      </c>
      <c r="F261" s="920">
        <v>4</v>
      </c>
      <c r="G261" s="919">
        <v>5</v>
      </c>
      <c r="H261" s="920">
        <v>6</v>
      </c>
      <c r="I261" s="919">
        <v>7</v>
      </c>
      <c r="J261" s="920">
        <v>8</v>
      </c>
      <c r="K261" s="919">
        <v>9</v>
      </c>
      <c r="L261" s="644"/>
      <c r="M261" s="644"/>
      <c r="N261" s="644"/>
      <c r="O261" s="920">
        <v>10</v>
      </c>
      <c r="P261" s="919">
        <v>11</v>
      </c>
      <c r="Q261" s="920">
        <v>12</v>
      </c>
      <c r="R261" s="919">
        <v>13</v>
      </c>
      <c r="S261" s="920">
        <v>14</v>
      </c>
      <c r="T261" s="919">
        <v>15</v>
      </c>
      <c r="U261" s="920">
        <v>16</v>
      </c>
      <c r="V261" s="919">
        <v>17</v>
      </c>
      <c r="W261" s="920">
        <v>18</v>
      </c>
      <c r="X261" s="919">
        <v>19</v>
      </c>
      <c r="Y261" s="920">
        <v>20</v>
      </c>
      <c r="Z261" s="645"/>
      <c r="AA261" s="645"/>
      <c r="AB261" s="645"/>
      <c r="AC261" s="645"/>
      <c r="AD261" s="645"/>
      <c r="AE261" s="645"/>
      <c r="AF261" s="645"/>
      <c r="AG261" s="810"/>
      <c r="AH261" s="811"/>
      <c r="AI261" s="811"/>
      <c r="AJ261" s="645"/>
      <c r="AK261" s="645"/>
      <c r="AL261" s="647">
        <v>1</v>
      </c>
      <c r="AM261" s="149"/>
      <c r="AN261" s="149"/>
    </row>
    <row r="262" spans="1:40" s="890" customFormat="1" ht="40.5" customHeight="1">
      <c r="A262" s="843"/>
      <c r="B262" s="809"/>
      <c r="C262" s="843"/>
      <c r="D262" s="843"/>
      <c r="E262" s="843"/>
      <c r="F262" s="843"/>
      <c r="G262" s="843"/>
      <c r="H262" s="843"/>
      <c r="I262" s="734"/>
      <c r="J262" s="843"/>
      <c r="K262" s="843"/>
      <c r="L262" s="843"/>
      <c r="M262" s="843"/>
      <c r="N262" s="843"/>
      <c r="O262" s="734"/>
      <c r="P262" s="734"/>
      <c r="Q262" s="734"/>
      <c r="R262" s="734"/>
      <c r="S262" s="734"/>
      <c r="T262" s="810"/>
      <c r="U262" s="809"/>
      <c r="V262" s="897"/>
      <c r="W262" s="891"/>
      <c r="X262" s="891"/>
      <c r="Y262" s="891"/>
      <c r="Z262" s="645"/>
      <c r="AA262" s="645"/>
      <c r="AB262" s="645"/>
      <c r="AC262" s="645"/>
      <c r="AD262" s="645"/>
      <c r="AE262" s="645"/>
      <c r="AF262" s="645"/>
      <c r="AG262" s="810"/>
      <c r="AH262" s="811"/>
      <c r="AI262" s="811"/>
      <c r="AJ262" s="645"/>
      <c r="AK262" s="645"/>
      <c r="AL262" s="647">
        <v>1</v>
      </c>
      <c r="AM262" s="149"/>
      <c r="AN262" s="149"/>
    </row>
    <row r="263" spans="1:40" s="890" customFormat="1" ht="40.5" customHeight="1">
      <c r="A263" s="843"/>
      <c r="B263" s="921"/>
      <c r="C263" s="922" t="s">
        <v>3659</v>
      </c>
      <c r="D263" s="923"/>
      <c r="E263" s="810"/>
      <c r="F263" s="924" t="s">
        <v>3660</v>
      </c>
      <c r="G263" s="925"/>
      <c r="H263" s="925"/>
      <c r="I263" s="925"/>
      <c r="J263" s="925"/>
      <c r="K263" s="925"/>
      <c r="L263" s="734"/>
      <c r="M263" s="734"/>
      <c r="N263" s="734"/>
      <c r="O263" s="734"/>
      <c r="P263" s="810"/>
      <c r="Q263" s="810"/>
      <c r="R263" s="734"/>
      <c r="S263" s="734"/>
      <c r="T263" s="810"/>
      <c r="U263" s="810"/>
      <c r="V263" s="897"/>
      <c r="W263" s="891"/>
      <c r="X263" s="891"/>
      <c r="Y263" s="891"/>
      <c r="Z263" s="926" t="s">
        <v>3661</v>
      </c>
      <c r="AA263" s="645"/>
      <c r="AB263" s="645"/>
      <c r="AC263" s="645"/>
      <c r="AD263" s="645"/>
      <c r="AE263" s="645"/>
      <c r="AF263" s="645"/>
      <c r="AG263" s="810"/>
      <c r="AH263" s="811"/>
      <c r="AI263" s="811"/>
      <c r="AJ263" s="645"/>
      <c r="AK263" s="645"/>
      <c r="AL263" s="647">
        <v>1</v>
      </c>
      <c r="AM263" s="149"/>
      <c r="AN263" s="149"/>
    </row>
    <row r="264" spans="1:40" s="890" customFormat="1" ht="40.5" customHeight="1">
      <c r="A264" s="843"/>
      <c r="B264" s="921"/>
      <c r="C264" s="927">
        <v>3</v>
      </c>
      <c r="D264" s="923"/>
      <c r="E264" s="843"/>
      <c r="F264" s="843"/>
      <c r="G264" s="843"/>
      <c r="H264" s="734"/>
      <c r="I264" s="734"/>
      <c r="J264" s="734"/>
      <c r="K264" s="734"/>
      <c r="L264" s="734"/>
      <c r="M264" s="734"/>
      <c r="N264" s="734"/>
      <c r="O264" s="734"/>
      <c r="P264" s="734"/>
      <c r="Q264" s="734"/>
      <c r="R264" s="734"/>
      <c r="S264" s="734"/>
      <c r="T264" s="810"/>
      <c r="U264" s="810"/>
      <c r="V264" s="897"/>
      <c r="W264" s="891"/>
      <c r="X264" s="891"/>
      <c r="Y264" s="891"/>
      <c r="Z264" s="645"/>
      <c r="AA264" s="645"/>
      <c r="AB264" s="645"/>
      <c r="AC264" s="645"/>
      <c r="AD264" s="645"/>
      <c r="AE264" s="645"/>
      <c r="AF264" s="645"/>
      <c r="AG264" s="810"/>
      <c r="AH264" s="811"/>
      <c r="AI264" s="811"/>
      <c r="AJ264" s="645"/>
      <c r="AK264" s="645"/>
      <c r="AL264" s="647">
        <v>1</v>
      </c>
      <c r="AM264" s="149"/>
      <c r="AN264" s="149"/>
    </row>
    <row r="265" spans="1:40" s="890" customFormat="1" ht="40.5" customHeight="1">
      <c r="A265" s="843"/>
      <c r="B265" s="921"/>
      <c r="C265" s="843"/>
      <c r="D265" s="843"/>
      <c r="E265" s="843"/>
      <c r="F265" s="843"/>
      <c r="G265" s="843"/>
      <c r="H265" s="928" t="s">
        <v>3662</v>
      </c>
      <c r="I265" s="929"/>
      <c r="J265" s="929"/>
      <c r="K265" s="843"/>
      <c r="L265" s="843"/>
      <c r="M265" s="843"/>
      <c r="N265" s="843"/>
      <c r="O265" s="734"/>
      <c r="P265" s="734"/>
      <c r="Q265" s="930" t="s">
        <v>3663</v>
      </c>
      <c r="R265" s="931" t="s">
        <v>3664</v>
      </c>
      <c r="S265" s="932" t="s">
        <v>3665</v>
      </c>
      <c r="T265" s="810"/>
      <c r="U265" s="810"/>
      <c r="V265" s="897"/>
      <c r="W265" s="891"/>
      <c r="X265" s="891"/>
      <c r="Y265" s="891"/>
      <c r="Z265" s="645"/>
      <c r="AA265" s="645"/>
      <c r="AB265" s="645"/>
      <c r="AC265" s="645"/>
      <c r="AD265" s="645"/>
      <c r="AE265" s="645"/>
      <c r="AF265" s="645"/>
      <c r="AG265" s="810"/>
      <c r="AH265" s="811"/>
      <c r="AI265" s="811"/>
      <c r="AJ265" s="645"/>
      <c r="AK265" s="645"/>
      <c r="AL265" s="647">
        <v>1</v>
      </c>
      <c r="AM265" s="149"/>
      <c r="AN265" s="149"/>
    </row>
    <row r="266" spans="1:40" s="890" customFormat="1" ht="40.5" customHeight="1">
      <c r="A266" s="843"/>
      <c r="B266" s="921"/>
      <c r="C266" s="933" t="s">
        <v>3666</v>
      </c>
      <c r="D266" s="843"/>
      <c r="E266" s="934"/>
      <c r="F266" s="843"/>
      <c r="G266" s="843"/>
      <c r="H266" s="935" t="s">
        <v>3667</v>
      </c>
      <c r="I266" s="935" t="s">
        <v>3668</v>
      </c>
      <c r="J266" s="935" t="s">
        <v>3669</v>
      </c>
      <c r="K266" s="891" t="s">
        <v>3670</v>
      </c>
      <c r="L266" s="891"/>
      <c r="M266" s="891"/>
      <c r="N266" s="891"/>
      <c r="O266" s="810"/>
      <c r="P266" s="810"/>
      <c r="Q266" s="933" t="s">
        <v>3671</v>
      </c>
      <c r="R266" s="810"/>
      <c r="S266" s="810"/>
      <c r="T266" s="810"/>
      <c r="U266" s="810"/>
      <c r="V266" s="897"/>
      <c r="W266" s="891"/>
      <c r="X266" s="891"/>
      <c r="Y266" s="891"/>
      <c r="Z266" s="810"/>
      <c r="AA266" s="810"/>
      <c r="AB266" s="810"/>
      <c r="AC266" s="810"/>
      <c r="AD266" s="810"/>
      <c r="AE266" s="810"/>
      <c r="AF266" s="810"/>
      <c r="AG266" s="810"/>
      <c r="AH266" s="811"/>
      <c r="AI266" s="811"/>
      <c r="AJ266" s="645"/>
      <c r="AK266" s="645"/>
      <c r="AL266" s="647">
        <v>1</v>
      </c>
      <c r="AM266" s="149"/>
      <c r="AN266" s="149"/>
    </row>
    <row r="267" spans="1:40" s="890" customFormat="1" ht="40.5" customHeight="1">
      <c r="A267" s="843"/>
      <c r="B267" s="921"/>
      <c r="C267" s="933" t="s">
        <v>3672</v>
      </c>
      <c r="D267" s="843"/>
      <c r="E267" s="934"/>
      <c r="F267" s="843"/>
      <c r="G267" s="843"/>
      <c r="H267" s="935" t="s">
        <v>3673</v>
      </c>
      <c r="I267" s="935" t="s">
        <v>3674</v>
      </c>
      <c r="J267" s="935" t="s">
        <v>3675</v>
      </c>
      <c r="K267" s="891" t="s">
        <v>3676</v>
      </c>
      <c r="L267" s="891"/>
      <c r="M267" s="891"/>
      <c r="N267" s="891"/>
      <c r="O267" s="734"/>
      <c r="P267" s="734"/>
      <c r="Q267" s="930" t="s">
        <v>1389</v>
      </c>
      <c r="R267" s="931" t="s">
        <v>3677</v>
      </c>
      <c r="S267" s="931" t="s">
        <v>3678</v>
      </c>
      <c r="T267" s="810"/>
      <c r="U267" s="810"/>
      <c r="V267" s="897"/>
      <c r="W267" s="891"/>
      <c r="X267" s="891"/>
      <c r="Y267" s="891"/>
      <c r="Z267" s="891"/>
      <c r="AA267" s="891"/>
      <c r="AB267" s="891"/>
      <c r="AC267" s="891"/>
      <c r="AD267" s="891"/>
      <c r="AE267" s="891"/>
      <c r="AF267" s="810"/>
      <c r="AG267" s="810"/>
      <c r="AH267" s="811"/>
      <c r="AI267" s="811"/>
      <c r="AJ267" s="645"/>
      <c r="AK267" s="645"/>
      <c r="AL267" s="647">
        <v>1</v>
      </c>
      <c r="AM267" s="149"/>
      <c r="AN267" s="149"/>
    </row>
    <row r="268" spans="1:40" s="890" customFormat="1" ht="40.5" customHeight="1">
      <c r="A268" s="843"/>
      <c r="B268" s="921"/>
      <c r="C268" s="933"/>
      <c r="D268" s="843"/>
      <c r="E268" s="933"/>
      <c r="F268" s="936"/>
      <c r="G268" s="933"/>
      <c r="H268" s="933"/>
      <c r="I268" s="843"/>
      <c r="J268" s="843"/>
      <c r="K268" s="843"/>
      <c r="L268" s="843"/>
      <c r="M268" s="843"/>
      <c r="N268" s="843"/>
      <c r="O268" s="843"/>
      <c r="P268" s="843"/>
      <c r="Q268" s="843"/>
      <c r="R268" s="843"/>
      <c r="S268" s="810"/>
      <c r="T268" s="810"/>
      <c r="U268" s="810"/>
      <c r="V268" s="897"/>
      <c r="W268" s="891"/>
      <c r="X268" s="891"/>
      <c r="Y268" s="891"/>
      <c r="Z268" s="891"/>
      <c r="AA268" s="891"/>
      <c r="AB268" s="891"/>
      <c r="AC268" s="891"/>
      <c r="AD268" s="891"/>
      <c r="AE268" s="891"/>
      <c r="AF268" s="810"/>
      <c r="AG268" s="810"/>
      <c r="AH268" s="811"/>
      <c r="AI268" s="811"/>
      <c r="AJ268" s="645"/>
      <c r="AK268" s="645"/>
      <c r="AL268" s="647">
        <v>1</v>
      </c>
      <c r="AM268" s="149"/>
      <c r="AN268" s="149"/>
    </row>
    <row r="269" spans="1:40">
      <c r="AL269" s="937" t="s">
        <v>519</v>
      </c>
      <c r="AM269" s="43"/>
      <c r="AN269" s="43"/>
    </row>
    <row r="270" spans="1:40">
      <c r="A270" s="647">
        <v>1</v>
      </c>
      <c r="B270" s="647">
        <v>1</v>
      </c>
      <c r="C270" s="647">
        <v>1</v>
      </c>
      <c r="D270" s="647">
        <v>1</v>
      </c>
      <c r="E270" s="647">
        <v>1</v>
      </c>
      <c r="F270" s="647">
        <v>1</v>
      </c>
      <c r="G270" s="647">
        <v>1</v>
      </c>
      <c r="H270" s="647">
        <v>1</v>
      </c>
      <c r="I270" s="647">
        <v>1</v>
      </c>
      <c r="J270" s="647">
        <v>1</v>
      </c>
      <c r="K270" s="647">
        <v>1</v>
      </c>
      <c r="L270" s="647">
        <v>1</v>
      </c>
      <c r="M270" s="647">
        <v>1</v>
      </c>
      <c r="N270" s="647">
        <v>1</v>
      </c>
      <c r="O270" s="647">
        <v>1</v>
      </c>
      <c r="P270" s="647">
        <v>1</v>
      </c>
      <c r="Q270" s="647">
        <v>1</v>
      </c>
      <c r="R270" s="647">
        <v>1</v>
      </c>
      <c r="S270" s="647">
        <v>1</v>
      </c>
      <c r="T270" s="647">
        <v>1</v>
      </c>
      <c r="U270" s="647">
        <v>1</v>
      </c>
      <c r="V270" s="647">
        <v>1</v>
      </c>
      <c r="W270" s="647">
        <v>1</v>
      </c>
      <c r="X270" s="647">
        <v>1</v>
      </c>
      <c r="Y270" s="647">
        <v>1</v>
      </c>
      <c r="Z270" s="647">
        <v>1</v>
      </c>
      <c r="AA270" s="647">
        <v>1</v>
      </c>
      <c r="AB270" s="647">
        <v>1</v>
      </c>
      <c r="AC270" s="647">
        <v>1</v>
      </c>
      <c r="AD270" s="647">
        <v>1</v>
      </c>
      <c r="AE270" s="647">
        <v>1</v>
      </c>
      <c r="AF270" s="647">
        <v>1</v>
      </c>
      <c r="AG270" s="647">
        <v>1</v>
      </c>
      <c r="AH270" s="647">
        <v>1</v>
      </c>
      <c r="AI270" s="647">
        <v>1</v>
      </c>
      <c r="AJ270" s="647">
        <v>1</v>
      </c>
      <c r="AK270" s="647">
        <v>1</v>
      </c>
      <c r="AL270" s="106" t="str">
        <f>ADDRESS(ROW(),COLUMN(),4)</f>
        <v>AL270</v>
      </c>
      <c r="AM270" s="151"/>
      <c r="AN270" s="150" t="str">
        <f>ADDRESS(ROW(),COLUMN(),4)</f>
        <v>AN270</v>
      </c>
    </row>
  </sheetData>
  <mergeCells count="10">
    <mergeCell ref="C215:D215"/>
    <mergeCell ref="B120:F120"/>
    <mergeCell ref="D121:E121"/>
    <mergeCell ref="B122:B123"/>
    <mergeCell ref="D122:E122"/>
    <mergeCell ref="D204:J204"/>
    <mergeCell ref="D211:K212"/>
    <mergeCell ref="X2:AC3"/>
    <mergeCell ref="C22:C23"/>
    <mergeCell ref="M95:M100"/>
  </mergeCells>
  <hyperlinks>
    <hyperlink ref="D178" r:id="rId1" display="https://www.extensis.com/fr-fr/blog/les-10-polices-alternatives-%C3%A0-helvetica" xr:uid="{38723C60-6AF4-4FB3-B50C-38C3C8258389}"/>
    <hyperlink ref="D186" r:id="rId2" display="https://fr.wikipedia.org/wiki/Calibri" xr:uid="{8B9AC5C5-749D-4AFE-80D9-77CEC55B2358}"/>
    <hyperlink ref="D187" r:id="rId3" display="https://kulturegeek.fr/news-224456/microsoft-police-voudriez-remplacer-calibri" xr:uid="{4A0FD741-F13B-4569-AD89-7879D2DCB8AF}"/>
    <hyperlink ref="D172" r:id="rId4" display="https://fr.wikipedia.org/wiki/Helvetica" xr:uid="{1CB448A3-39A6-4FEB-9CEE-B3A57BF560AC}"/>
    <hyperlink ref="D193" r:id="rId5" display="https://laruche.wizbii.com/17703-meilleure-police-ecriture-cv" xr:uid="{F6ED2A48-6B63-4103-95B3-0A854AF64C12}"/>
    <hyperlink ref="D194" r:id="rId6" display="https://laruche.wizbii.com/17703-meilleure-police-ecriture-cv" xr:uid="{5524FF32-B6FC-4B5B-99E1-A3B2F3FDE434}"/>
    <hyperlink ref="D195" r:id="rId7" display="https://www.google.com/search?client=firefox-b-d&amp;cs=1&amp;sxsrf=AJOqlzWtAThXL_uLX0Izw5bcGDDqWJW1UA:1673858052794&amp;q=Quelle+est+la+police+d%27%C3%A9criture+la+plus+classe+%3F&amp;sa=X&amp;ved=2ahUKEwjYj4iV18v8AhXtTaQEHYpNBZ0Qzmd6BAgBEAU" xr:uid="{2A0C031F-3DAC-497E-9D78-D10A571A6037}"/>
    <hyperlink ref="D177" r:id="rId8" xr:uid="{C9E6C120-6BD5-4574-9F05-B28EB196FB1E}"/>
    <hyperlink ref="C104" r:id="rId9" xr:uid="{40DDCF2D-DAEF-4601-9686-0A4FDD000025}"/>
    <hyperlink ref="V243" r:id="rId10" xr:uid="{9A738A14-0419-4DBB-A2B6-242C9CA81171}"/>
    <hyperlink ref="U96" r:id="rId11" xr:uid="{D0E03319-AD66-4DF3-A564-C9F7FE8945DA}"/>
    <hyperlink ref="B131" r:id="rId12" xr:uid="{47EF63EB-9591-4B31-B18D-D5C6628F7886}"/>
    <hyperlink ref="B137" r:id="rId13" xr:uid="{878AB026-259A-4281-BA29-AD2AF9ED3EF2}"/>
    <hyperlink ref="B140" r:id="rId14" xr:uid="{AF0B19A5-61A3-415E-813D-04B02295E3B2}"/>
    <hyperlink ref="B141" r:id="rId15" xr:uid="{8F8C2704-1450-42A8-AE73-46C6937E395C}"/>
    <hyperlink ref="B143" r:id="rId16" xr:uid="{3EFD5844-AABF-4975-9E8F-BF6C811267F0}"/>
    <hyperlink ref="V222" r:id="rId17" xr:uid="{5F848645-F6F2-4C23-B41C-706560F31B3A}"/>
    <hyperlink ref="G84" r:id="rId18" xr:uid="{D513D0C4-A11E-457B-8A79-8F371D93FF10}"/>
    <hyperlink ref="D79" r:id="rId19" xr:uid="{38E1EF93-563B-4D30-8417-34B9B551A2E3}"/>
    <hyperlink ref="B146" r:id="rId20" xr:uid="{21A00D96-58C6-43A8-A516-D739393C6E13}"/>
    <hyperlink ref="M38" r:id="rId21" xr:uid="{C821C32E-931B-4C23-86C1-76C2B4633C25}"/>
    <hyperlink ref="M39" r:id="rId22" xr:uid="{7E762982-304F-48D8-A40E-F5879D43DC70}"/>
    <hyperlink ref="M40" r:id="rId23" xr:uid="{E1E2883B-A761-45A4-957C-F31B617B3DBA}"/>
    <hyperlink ref="M41" r:id="rId24" xr:uid="{429B998B-51DE-45DD-BE9B-48A9C199B36B}"/>
    <hyperlink ref="M44" r:id="rId25" xr:uid="{53B8E0F7-7427-4E18-97AC-3ADDEB06EF69}"/>
    <hyperlink ref="M45" r:id="rId26" xr:uid="{F32E196D-75DD-4BD9-995A-2F3EB097DD62}"/>
    <hyperlink ref="M46" r:id="rId27" xr:uid="{C05C0673-F80D-416C-8FB5-ADA5A26837FA}"/>
    <hyperlink ref="M47" r:id="rId28" xr:uid="{1A221428-E5F7-4552-B726-8A5CB203D9CA}"/>
    <hyperlink ref="M62" r:id="rId29" xr:uid="{18DCDF80-97CB-4418-9271-467E2BD40E53}"/>
    <hyperlink ref="M63" r:id="rId30" xr:uid="{15AE349D-809F-4AB1-8890-021BF5DD7469}"/>
    <hyperlink ref="M64" r:id="rId31" xr:uid="{59C7BD43-C284-4787-BCE2-E97725666592}"/>
    <hyperlink ref="M49" r:id="rId32" xr:uid="{47096190-F369-487D-9F07-0B6AB82DA7E8}"/>
    <hyperlink ref="M50" r:id="rId33" xr:uid="{794A3B8A-7949-4BC7-BC48-A3DDD4B6D246}"/>
    <hyperlink ref="M51" r:id="rId34" xr:uid="{0D906CAA-EC88-4039-AB2A-C8F1928D886A}"/>
    <hyperlink ref="M52" r:id="rId35" xr:uid="{BC045552-1D04-40C0-A4A8-8250C860DC62}"/>
    <hyperlink ref="M53" r:id="rId36" xr:uid="{1C18BD67-B88A-4B0D-BE45-4A017F9C44A6}"/>
    <hyperlink ref="M54" r:id="rId37" xr:uid="{9258ADFB-1C1D-43BC-987B-4698B0BADC77}"/>
    <hyperlink ref="M55" r:id="rId38" xr:uid="{BC5D1C20-0274-4D3E-888E-AA2B333539AD}"/>
    <hyperlink ref="M56" r:id="rId39" xr:uid="{E4C5A410-054B-4E30-9D1C-9C01B0A69C4F}"/>
    <hyperlink ref="M57" r:id="rId40" xr:uid="{0558205F-92D7-4009-9C7F-79890FC0B2A6}"/>
    <hyperlink ref="M58" r:id="rId41" xr:uid="{77CFA11E-6BE1-4F69-ADED-7FB077C27D51}"/>
    <hyperlink ref="M59" r:id="rId42" xr:uid="{3FA713C5-6EB6-4B88-BE0A-5598CC086348}"/>
  </hyperlinks>
  <pageMargins left="0.7" right="0.7" top="0.75" bottom="0.75" header="0.3" footer="0.3"/>
  <pageSetup paperSize="9" orientation="portrait" r:id="rId43"/>
  <drawing r:id="rId4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E53FA-0EFD-4DA6-8886-B7E3518E2339}">
  <dimension ref="A1:E97"/>
  <sheetViews>
    <sheetView workbookViewId="0">
      <selection activeCell="K23" sqref="K23"/>
    </sheetView>
  </sheetViews>
  <sheetFormatPr baseColWidth="10" defaultColWidth="9.140625" defaultRowHeight="15"/>
  <cols>
    <col min="1" max="1" width="35.7109375" customWidth="1"/>
    <col min="3" max="3" width="35.7109375" customWidth="1"/>
    <col min="5" max="5" width="35.7109375" customWidth="1"/>
  </cols>
  <sheetData>
    <row r="1" spans="1:5">
      <c r="A1" s="556" t="s">
        <v>3190</v>
      </c>
      <c r="C1" s="556" t="s">
        <v>3189</v>
      </c>
      <c r="E1" s="556" t="s">
        <v>3188</v>
      </c>
    </row>
    <row r="2" spans="1:5">
      <c r="A2" s="537" t="s">
        <v>3187</v>
      </c>
      <c r="C2" s="537" t="s">
        <v>3186</v>
      </c>
      <c r="E2" s="537" t="s">
        <v>3185</v>
      </c>
    </row>
    <row r="3" spans="1:5">
      <c r="A3" s="537" t="s">
        <v>856</v>
      </c>
      <c r="C3" s="537" t="s">
        <v>3184</v>
      </c>
      <c r="E3" s="537" t="s">
        <v>3183</v>
      </c>
    </row>
    <row r="4" spans="1:5">
      <c r="A4" s="537" t="s">
        <v>958</v>
      </c>
      <c r="C4" s="537" t="s">
        <v>3182</v>
      </c>
      <c r="E4" s="537" t="s">
        <v>3181</v>
      </c>
    </row>
    <row r="5" spans="1:5">
      <c r="A5" s="537" t="s">
        <v>3180</v>
      </c>
      <c r="C5" s="537" t="s">
        <v>3179</v>
      </c>
      <c r="E5" s="537" t="s">
        <v>3178</v>
      </c>
    </row>
    <row r="6" spans="1:5">
      <c r="A6" s="537" t="s">
        <v>923</v>
      </c>
      <c r="C6" s="537" t="s">
        <v>3177</v>
      </c>
      <c r="E6" s="537" t="s">
        <v>3177</v>
      </c>
    </row>
    <row r="7" spans="1:5">
      <c r="A7" s="537" t="s">
        <v>875</v>
      </c>
      <c r="C7" s="537" t="s">
        <v>3176</v>
      </c>
      <c r="E7" s="537" t="s">
        <v>3176</v>
      </c>
    </row>
    <row r="8" spans="1:5">
      <c r="A8" s="537" t="s">
        <v>884</v>
      </c>
      <c r="C8" s="537" t="s">
        <v>3175</v>
      </c>
      <c r="E8" s="537" t="s">
        <v>3175</v>
      </c>
    </row>
    <row r="9" spans="1:5">
      <c r="A9" s="537" t="s">
        <v>3174</v>
      </c>
      <c r="C9" s="537" t="s">
        <v>3174</v>
      </c>
      <c r="E9" s="537" t="s">
        <v>3174</v>
      </c>
    </row>
    <row r="10" spans="1:5">
      <c r="A10" s="537" t="s">
        <v>867</v>
      </c>
      <c r="C10" s="537" t="s">
        <v>3173</v>
      </c>
      <c r="E10" s="537" t="s">
        <v>3172</v>
      </c>
    </row>
    <row r="11" spans="1:5">
      <c r="A11" s="537" t="s">
        <v>942</v>
      </c>
      <c r="C11" s="537" t="s">
        <v>3171</v>
      </c>
      <c r="E11" s="537" t="s">
        <v>3170</v>
      </c>
    </row>
    <row r="12" spans="1:5">
      <c r="A12" s="549" t="s">
        <v>603</v>
      </c>
      <c r="C12" s="549" t="s">
        <v>3169</v>
      </c>
      <c r="E12" s="549" t="s">
        <v>3168</v>
      </c>
    </row>
    <row r="13" spans="1:5">
      <c r="A13" s="549" t="s">
        <v>3167</v>
      </c>
      <c r="C13" s="549" t="s">
        <v>3166</v>
      </c>
      <c r="E13" s="549" t="s">
        <v>3165</v>
      </c>
    </row>
    <row r="14" spans="1:5">
      <c r="A14" s="549" t="s">
        <v>3164</v>
      </c>
      <c r="C14" s="549" t="s">
        <v>3163</v>
      </c>
      <c r="E14" s="549" t="s">
        <v>3162</v>
      </c>
    </row>
    <row r="15" spans="1:5">
      <c r="A15" s="549" t="s">
        <v>3161</v>
      </c>
      <c r="C15" s="549" t="s">
        <v>3160</v>
      </c>
      <c r="E15" s="549" t="s">
        <v>3159</v>
      </c>
    </row>
    <row r="16" spans="1:5">
      <c r="A16" s="549" t="s">
        <v>3158</v>
      </c>
      <c r="C16" s="549" t="s">
        <v>3157</v>
      </c>
      <c r="E16" s="549" t="s">
        <v>3156</v>
      </c>
    </row>
    <row r="17" spans="1:5">
      <c r="A17" s="537" t="s">
        <v>601</v>
      </c>
      <c r="C17" s="537" t="s">
        <v>3155</v>
      </c>
      <c r="E17" s="537" t="s">
        <v>3154</v>
      </c>
    </row>
    <row r="18" spans="1:5">
      <c r="A18" s="537" t="s">
        <v>954</v>
      </c>
      <c r="C18" s="537" t="s">
        <v>3153</v>
      </c>
      <c r="E18" s="537" t="s">
        <v>3152</v>
      </c>
    </row>
    <row r="19" spans="1:5">
      <c r="A19" s="537" t="s">
        <v>951</v>
      </c>
      <c r="C19" s="537" t="s">
        <v>3151</v>
      </c>
      <c r="E19" s="537" t="s">
        <v>3150</v>
      </c>
    </row>
    <row r="20" spans="1:5">
      <c r="A20" s="537" t="s">
        <v>3149</v>
      </c>
      <c r="C20" s="537" t="s">
        <v>3148</v>
      </c>
      <c r="E20" s="537" t="s">
        <v>3147</v>
      </c>
    </row>
    <row r="21" spans="1:5">
      <c r="A21" s="537" t="s">
        <v>3146</v>
      </c>
      <c r="C21" s="537" t="s">
        <v>3145</v>
      </c>
      <c r="E21" s="537" t="s">
        <v>3144</v>
      </c>
    </row>
    <row r="22" spans="1:5">
      <c r="A22" s="537" t="s">
        <v>828</v>
      </c>
      <c r="C22" s="537" t="s">
        <v>3143</v>
      </c>
      <c r="E22" s="537" t="s">
        <v>3142</v>
      </c>
    </row>
    <row r="23" spans="1:5">
      <c r="A23" s="537" t="s">
        <v>939</v>
      </c>
      <c r="C23" s="537" t="s">
        <v>3141</v>
      </c>
      <c r="E23" s="537" t="s">
        <v>3140</v>
      </c>
    </row>
    <row r="24" spans="1:5">
      <c r="A24" s="537" t="s">
        <v>921</v>
      </c>
      <c r="C24" s="537" t="s">
        <v>3139</v>
      </c>
      <c r="E24" s="537" t="s">
        <v>3139</v>
      </c>
    </row>
    <row r="25" spans="1:5">
      <c r="A25" s="537" t="s">
        <v>934</v>
      </c>
      <c r="C25" s="537" t="s">
        <v>3138</v>
      </c>
      <c r="E25" s="537" t="s">
        <v>3138</v>
      </c>
    </row>
    <row r="26" spans="1:5">
      <c r="A26" s="537" t="s">
        <v>926</v>
      </c>
      <c r="C26" s="537" t="s">
        <v>3137</v>
      </c>
      <c r="E26" s="537" t="s">
        <v>3136</v>
      </c>
    </row>
    <row r="27" spans="1:5">
      <c r="A27" s="537" t="s">
        <v>3135</v>
      </c>
      <c r="C27" s="537" t="s">
        <v>3135</v>
      </c>
      <c r="E27" s="537" t="s">
        <v>3134</v>
      </c>
    </row>
    <row r="28" spans="1:5">
      <c r="A28" s="537" t="s">
        <v>896</v>
      </c>
      <c r="C28" s="537" t="s">
        <v>3133</v>
      </c>
      <c r="E28" s="537" t="s">
        <v>3133</v>
      </c>
    </row>
    <row r="29" spans="1:5">
      <c r="A29" s="537" t="s">
        <v>3132</v>
      </c>
      <c r="C29" s="537" t="s">
        <v>3131</v>
      </c>
      <c r="E29" s="537" t="s">
        <v>3130</v>
      </c>
    </row>
    <row r="30" spans="1:5">
      <c r="A30" s="537" t="s">
        <v>3129</v>
      </c>
      <c r="C30" s="537" t="s">
        <v>3129</v>
      </c>
      <c r="E30" s="537" t="s">
        <v>3128</v>
      </c>
    </row>
    <row r="31" spans="1:5">
      <c r="A31" s="537" t="s">
        <v>866</v>
      </c>
      <c r="C31" s="537" t="s">
        <v>3127</v>
      </c>
      <c r="E31" s="537" t="s">
        <v>3126</v>
      </c>
    </row>
    <row r="32" spans="1:5">
      <c r="A32" s="537" t="s">
        <v>597</v>
      </c>
      <c r="C32" s="537" t="s">
        <v>597</v>
      </c>
      <c r="E32" s="537" t="s">
        <v>3125</v>
      </c>
    </row>
    <row r="33" spans="1:5">
      <c r="A33" s="537" t="s">
        <v>850</v>
      </c>
      <c r="C33" s="537" t="s">
        <v>3124</v>
      </c>
      <c r="E33" s="537" t="s">
        <v>3124</v>
      </c>
    </row>
    <row r="34" spans="1:5">
      <c r="A34" s="537" t="s">
        <v>838</v>
      </c>
      <c r="C34" s="537" t="s">
        <v>3123</v>
      </c>
      <c r="E34" s="537" t="s">
        <v>3123</v>
      </c>
    </row>
    <row r="35" spans="1:5">
      <c r="A35" s="537" t="s">
        <v>827</v>
      </c>
      <c r="C35" s="537" t="s">
        <v>3122</v>
      </c>
      <c r="E35" s="537" t="s">
        <v>3122</v>
      </c>
    </row>
    <row r="36" spans="1:5">
      <c r="A36" s="537" t="s">
        <v>815</v>
      </c>
      <c r="C36" s="537" t="s">
        <v>3121</v>
      </c>
      <c r="E36" s="537" t="s">
        <v>3120</v>
      </c>
    </row>
    <row r="37" spans="1:5">
      <c r="A37" s="537" t="s">
        <v>802</v>
      </c>
      <c r="C37" s="537" t="s">
        <v>3119</v>
      </c>
      <c r="E37" s="537" t="s">
        <v>3119</v>
      </c>
    </row>
    <row r="38" spans="1:5">
      <c r="A38" s="537" t="s">
        <v>790</v>
      </c>
      <c r="C38" s="537" t="s">
        <v>3118</v>
      </c>
      <c r="E38" s="537" t="s">
        <v>3117</v>
      </c>
    </row>
    <row r="39" spans="1:5">
      <c r="A39" s="537" t="s">
        <v>3116</v>
      </c>
      <c r="C39" s="537" t="s">
        <v>3115</v>
      </c>
      <c r="E39" s="537" t="s">
        <v>3115</v>
      </c>
    </row>
    <row r="40" spans="1:5">
      <c r="A40" s="537" t="s">
        <v>3114</v>
      </c>
      <c r="C40" s="537" t="s">
        <v>3113</v>
      </c>
      <c r="E40" s="537" t="s">
        <v>3112</v>
      </c>
    </row>
    <row r="41" spans="1:5">
      <c r="A41" s="537" t="s">
        <v>772</v>
      </c>
      <c r="C41" s="537" t="s">
        <v>772</v>
      </c>
      <c r="E41" s="537" t="s">
        <v>772</v>
      </c>
    </row>
    <row r="42" spans="1:5">
      <c r="A42" s="537" t="s">
        <v>3111</v>
      </c>
      <c r="C42" s="537" t="s">
        <v>3111</v>
      </c>
      <c r="E42" s="537" t="s">
        <v>3110</v>
      </c>
    </row>
    <row r="43" spans="1:5">
      <c r="A43" s="537" t="s">
        <v>3109</v>
      </c>
      <c r="C43" s="537" t="s">
        <v>3109</v>
      </c>
      <c r="E43" s="537" t="s">
        <v>3108</v>
      </c>
    </row>
    <row r="44" spans="1:5">
      <c r="A44" s="537" t="s">
        <v>767</v>
      </c>
      <c r="C44" s="537" t="s">
        <v>3107</v>
      </c>
      <c r="E44" s="537" t="s">
        <v>3106</v>
      </c>
    </row>
    <row r="45" spans="1:5">
      <c r="A45" s="537" t="s">
        <v>590</v>
      </c>
      <c r="C45" s="537" t="s">
        <v>3105</v>
      </c>
      <c r="E45" s="537" t="s">
        <v>3105</v>
      </c>
    </row>
    <row r="46" spans="1:5">
      <c r="A46" s="537" t="s">
        <v>3104</v>
      </c>
      <c r="C46" s="537" t="s">
        <v>3103</v>
      </c>
      <c r="E46" s="537" t="s">
        <v>3102</v>
      </c>
    </row>
    <row r="47" spans="1:5">
      <c r="A47" s="537" t="s">
        <v>3005</v>
      </c>
      <c r="C47" s="537" t="s">
        <v>3101</v>
      </c>
      <c r="E47" s="537" t="s">
        <v>3100</v>
      </c>
    </row>
    <row r="48" spans="1:5">
      <c r="A48" s="537" t="s">
        <v>757</v>
      </c>
      <c r="C48" s="537" t="s">
        <v>3099</v>
      </c>
      <c r="E48" s="537" t="s">
        <v>3098</v>
      </c>
    </row>
    <row r="49" spans="1:5">
      <c r="A49" s="537" t="s">
        <v>752</v>
      </c>
      <c r="C49" s="537" t="s">
        <v>3097</v>
      </c>
      <c r="E49" s="537" t="s">
        <v>3097</v>
      </c>
    </row>
    <row r="50" spans="1:5">
      <c r="A50" s="537" t="s">
        <v>3096</v>
      </c>
      <c r="C50" s="537" t="s">
        <v>3095</v>
      </c>
      <c r="E50" s="537" t="s">
        <v>3094</v>
      </c>
    </row>
    <row r="51" spans="1:5">
      <c r="A51" s="537" t="s">
        <v>893</v>
      </c>
      <c r="C51" s="537" t="s">
        <v>3093</v>
      </c>
      <c r="E51" s="537" t="s">
        <v>3089</v>
      </c>
    </row>
    <row r="52" spans="1:5">
      <c r="A52" s="537" t="s">
        <v>3092</v>
      </c>
      <c r="C52" s="537" t="s">
        <v>3091</v>
      </c>
      <c r="E52" s="537" t="s">
        <v>3090</v>
      </c>
    </row>
    <row r="53" spans="1:5">
      <c r="A53" s="537" t="s">
        <v>581</v>
      </c>
      <c r="C53" s="537" t="s">
        <v>581</v>
      </c>
      <c r="E53" s="537" t="s">
        <v>3089</v>
      </c>
    </row>
    <row r="54" spans="1:5">
      <c r="A54" s="537" t="s">
        <v>3088</v>
      </c>
      <c r="C54" s="537" t="s">
        <v>3088</v>
      </c>
      <c r="E54" s="537" t="s">
        <v>3088</v>
      </c>
    </row>
    <row r="55" spans="1:5">
      <c r="A55" s="537" t="s">
        <v>864</v>
      </c>
      <c r="C55" s="537" t="s">
        <v>3087</v>
      </c>
      <c r="E55" s="537" t="s">
        <v>3086</v>
      </c>
    </row>
    <row r="56" spans="1:5">
      <c r="A56" s="537" t="s">
        <v>3085</v>
      </c>
      <c r="C56" s="537" t="s">
        <v>3085</v>
      </c>
      <c r="E56" s="537" t="s">
        <v>3085</v>
      </c>
    </row>
    <row r="57" spans="1:5">
      <c r="A57" s="537" t="s">
        <v>876</v>
      </c>
      <c r="C57" s="537" t="s">
        <v>3084</v>
      </c>
      <c r="E57" s="537" t="s">
        <v>3083</v>
      </c>
    </row>
    <row r="58" spans="1:5">
      <c r="A58" s="537" t="s">
        <v>576</v>
      </c>
      <c r="C58" s="537" t="s">
        <v>3082</v>
      </c>
      <c r="E58" s="537" t="s">
        <v>3081</v>
      </c>
    </row>
    <row r="59" spans="1:5">
      <c r="A59" s="537" t="s">
        <v>872</v>
      </c>
      <c r="C59" s="537" t="s">
        <v>3080</v>
      </c>
      <c r="E59" s="537" t="s">
        <v>3080</v>
      </c>
    </row>
    <row r="60" spans="1:5">
      <c r="A60" s="537" t="s">
        <v>868</v>
      </c>
      <c r="C60" s="537" t="s">
        <v>3079</v>
      </c>
      <c r="E60" s="537" t="s">
        <v>3078</v>
      </c>
    </row>
    <row r="61" spans="1:5">
      <c r="A61" s="537" t="s">
        <v>3077</v>
      </c>
      <c r="C61" s="537" t="s">
        <v>3076</v>
      </c>
      <c r="E61" s="537" t="s">
        <v>3075</v>
      </c>
    </row>
    <row r="62" spans="1:5">
      <c r="A62" s="537" t="s">
        <v>860</v>
      </c>
      <c r="C62" s="537" t="s">
        <v>3074</v>
      </c>
      <c r="E62" s="537" t="s">
        <v>3074</v>
      </c>
    </row>
    <row r="63" spans="1:5">
      <c r="A63" s="537" t="s">
        <v>861</v>
      </c>
      <c r="C63" s="537" t="s">
        <v>3073</v>
      </c>
      <c r="E63" s="537" t="s">
        <v>3073</v>
      </c>
    </row>
    <row r="64" spans="1:5">
      <c r="A64" s="537" t="s">
        <v>854</v>
      </c>
      <c r="C64" s="537" t="s">
        <v>3072</v>
      </c>
      <c r="E64" s="537" t="s">
        <v>3071</v>
      </c>
    </row>
    <row r="65" spans="1:5">
      <c r="A65" s="537" t="s">
        <v>3070</v>
      </c>
      <c r="C65" s="537" t="s">
        <v>3069</v>
      </c>
      <c r="E65" s="537" t="s">
        <v>3068</v>
      </c>
    </row>
    <row r="66" spans="1:5">
      <c r="A66" s="537" t="s">
        <v>3067</v>
      </c>
      <c r="C66" s="537" t="s">
        <v>3066</v>
      </c>
      <c r="E66" s="537" t="s">
        <v>3065</v>
      </c>
    </row>
    <row r="67" spans="1:5">
      <c r="A67" s="537" t="s">
        <v>3064</v>
      </c>
      <c r="C67" s="537" t="s">
        <v>3063</v>
      </c>
      <c r="E67" s="537" t="s">
        <v>3062</v>
      </c>
    </row>
    <row r="68" spans="1:5">
      <c r="A68" s="537" t="s">
        <v>3061</v>
      </c>
      <c r="C68" s="537" t="s">
        <v>3060</v>
      </c>
      <c r="E68" s="537" t="s">
        <v>3059</v>
      </c>
    </row>
    <row r="69" spans="1:5">
      <c r="A69" s="537" t="s">
        <v>801</v>
      </c>
      <c r="C69" s="537" t="s">
        <v>3058</v>
      </c>
      <c r="E69" s="537" t="s">
        <v>3057</v>
      </c>
    </row>
    <row r="70" spans="1:5">
      <c r="A70" s="555" t="s">
        <v>3056</v>
      </c>
    </row>
    <row r="71" spans="1:5">
      <c r="A71" s="555" t="s">
        <v>3055</v>
      </c>
    </row>
    <row r="72" spans="1:5">
      <c r="A72" s="555" t="s">
        <v>3054</v>
      </c>
    </row>
    <row r="73" spans="1:5">
      <c r="A73" s="555" t="s">
        <v>3053</v>
      </c>
    </row>
    <row r="74" spans="1:5" ht="15.75">
      <c r="A74" s="554" t="s">
        <v>561</v>
      </c>
    </row>
    <row r="75" spans="1:5" ht="15.75">
      <c r="A75" s="554" t="s">
        <v>560</v>
      </c>
    </row>
    <row r="76" spans="1:5" ht="15.75">
      <c r="A76" s="554" t="s">
        <v>559</v>
      </c>
    </row>
    <row r="77" spans="1:5" ht="15.75">
      <c r="A77" s="554" t="s">
        <v>426</v>
      </c>
    </row>
    <row r="78" spans="1:5">
      <c r="A78" s="553" t="s">
        <v>3052</v>
      </c>
    </row>
    <row r="79" spans="1:5">
      <c r="A79" s="553" t="s">
        <v>3051</v>
      </c>
    </row>
    <row r="80" spans="1:5">
      <c r="A80" s="553" t="s">
        <v>3050</v>
      </c>
    </row>
    <row r="81" spans="1:1">
      <c r="A81" s="553" t="s">
        <v>3049</v>
      </c>
    </row>
    <row r="82" spans="1:1">
      <c r="A82" s="553" t="s">
        <v>3048</v>
      </c>
    </row>
    <row r="83" spans="1:1" ht="15.75">
      <c r="A83" s="552" t="s">
        <v>3047</v>
      </c>
    </row>
    <row r="84" spans="1:1" ht="15.75">
      <c r="A84" s="552" t="s">
        <v>3046</v>
      </c>
    </row>
    <row r="85" spans="1:1" ht="15.75">
      <c r="A85" s="551" t="s">
        <v>563</v>
      </c>
    </row>
    <row r="86" spans="1:1" ht="15.75">
      <c r="A86" s="550" t="s">
        <v>562</v>
      </c>
    </row>
    <row r="87" spans="1:1">
      <c r="A87" s="549" t="s">
        <v>3045</v>
      </c>
    </row>
    <row r="88" spans="1:1">
      <c r="A88" s="549" t="s">
        <v>3044</v>
      </c>
    </row>
    <row r="89" spans="1:1">
      <c r="A89" s="549" t="s">
        <v>3043</v>
      </c>
    </row>
    <row r="90" spans="1:1">
      <c r="A90" s="548" t="s">
        <v>3042</v>
      </c>
    </row>
    <row r="91" spans="1:1">
      <c r="A91" s="548" t="s">
        <v>3041</v>
      </c>
    </row>
    <row r="92" spans="1:1">
      <c r="A92" s="548" t="s">
        <v>3040</v>
      </c>
    </row>
    <row r="93" spans="1:1" ht="15.75">
      <c r="A93" s="547" t="s">
        <v>3039</v>
      </c>
    </row>
    <row r="94" spans="1:1" ht="15.75">
      <c r="A94" s="547" t="s">
        <v>3038</v>
      </c>
    </row>
    <row r="95" spans="1:1" ht="15.75">
      <c r="A95" s="547" t="s">
        <v>3037</v>
      </c>
    </row>
    <row r="96" spans="1:1">
      <c r="A96" s="537" t="s">
        <v>3036</v>
      </c>
    </row>
    <row r="97" spans="1:5">
      <c r="A97" s="537" t="s">
        <v>3035</v>
      </c>
      <c r="C97" t="s">
        <v>3034</v>
      </c>
      <c r="E97" t="s">
        <v>3033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9C107-7BCE-411D-87EE-3E532EA23B2F}">
  <sheetPr>
    <pageSetUpPr fitToPage="1"/>
  </sheetPr>
  <dimension ref="A1:AQ281"/>
  <sheetViews>
    <sheetView showZeros="0" topLeftCell="C1" zoomScaleNormal="100" workbookViewId="0">
      <selection activeCell="C2" sqref="C2:Z3"/>
    </sheetView>
  </sheetViews>
  <sheetFormatPr baseColWidth="10" defaultRowHeight="23.25"/>
  <cols>
    <col min="1" max="1" width="8.85546875" style="281" customWidth="1"/>
    <col min="2" max="12" width="11.42578125" style="43"/>
    <col min="13" max="13" width="56" style="43" customWidth="1"/>
    <col min="14" max="28" width="11.42578125" style="43"/>
    <col min="29" max="29" width="8.7109375" style="43" customWidth="1"/>
    <col min="30" max="31" width="5.28515625" style="282" customWidth="1"/>
    <col min="32" max="32" width="5.5703125" style="282" customWidth="1"/>
    <col min="33" max="33" width="74" style="282" customWidth="1"/>
    <col min="34" max="38" width="11.42578125" style="282"/>
    <col min="39" max="39" width="20.85546875" style="282" customWidth="1"/>
    <col min="40" max="40" width="8.7109375" style="43" customWidth="1"/>
    <col min="41" max="42" width="11.42578125" style="281"/>
    <col min="43" max="43" width="39.7109375" style="281" customWidth="1"/>
    <col min="44" max="16384" width="11.42578125" style="281"/>
  </cols>
  <sheetData>
    <row r="1" spans="1:43" ht="16.5" thickBot="1">
      <c r="A1" s="106" t="str">
        <f>ADDRESS(ROW(),COLUMN(),4)</f>
        <v>A1</v>
      </c>
      <c r="AC1" s="283"/>
      <c r="AD1" s="283"/>
      <c r="AE1" s="283"/>
      <c r="AF1" s="283"/>
      <c r="AG1" s="283"/>
      <c r="AH1" s="283"/>
      <c r="AI1" s="283"/>
      <c r="AJ1" s="283"/>
      <c r="AK1" s="283"/>
      <c r="AL1" s="283"/>
      <c r="AM1" s="283"/>
      <c r="AN1" s="283"/>
      <c r="AO1" s="63">
        <v>1</v>
      </c>
      <c r="AP1" s="230" t="str">
        <f>SUBSTITUTE(ADDRESS(1,COLUMN(),4),"1","")</f>
        <v>AP</v>
      </c>
      <c r="AQ1" s="229" t="str">
        <f>SUBSTITUTE(ADDRESS(1,COLUMN(),4),"1","")</f>
        <v>AQ</v>
      </c>
    </row>
    <row r="2" spans="1:43">
      <c r="A2" s="284"/>
      <c r="B2" s="616" t="s">
        <v>2393</v>
      </c>
      <c r="C2" s="619" t="s">
        <v>2392</v>
      </c>
      <c r="D2" s="619"/>
      <c r="E2" s="619"/>
      <c r="F2" s="619"/>
      <c r="G2" s="619"/>
      <c r="H2" s="619"/>
      <c r="I2" s="619"/>
      <c r="J2" s="619"/>
      <c r="K2" s="619"/>
      <c r="L2" s="619"/>
      <c r="M2" s="619"/>
      <c r="N2" s="619"/>
      <c r="O2" s="619"/>
      <c r="P2" s="619"/>
      <c r="Q2" s="619"/>
      <c r="R2" s="619"/>
      <c r="S2" s="619"/>
      <c r="T2" s="619"/>
      <c r="U2" s="619"/>
      <c r="V2" s="619"/>
      <c r="W2" s="619"/>
      <c r="X2" s="619"/>
      <c r="Y2" s="619"/>
      <c r="Z2" s="619"/>
      <c r="AA2" s="330"/>
      <c r="AB2" s="329"/>
      <c r="AC2" s="283"/>
      <c r="AD2" s="311"/>
      <c r="AE2" s="328"/>
      <c r="AF2" s="311"/>
      <c r="AG2" s="311"/>
      <c r="AH2" s="311"/>
      <c r="AI2" s="311"/>
      <c r="AJ2" s="311"/>
      <c r="AK2" s="311"/>
      <c r="AL2" s="310"/>
      <c r="AM2" s="310"/>
      <c r="AN2" s="283"/>
      <c r="AO2" s="63">
        <v>1</v>
      </c>
      <c r="AP2" s="228"/>
      <c r="AQ2" s="228" t="s">
        <v>1254</v>
      </c>
    </row>
    <row r="3" spans="1:43" ht="24.95" customHeight="1">
      <c r="A3" s="284"/>
      <c r="B3" s="617"/>
      <c r="C3" s="620"/>
      <c r="D3" s="620"/>
      <c r="E3" s="620"/>
      <c r="F3" s="620"/>
      <c r="G3" s="620"/>
      <c r="H3" s="620"/>
      <c r="I3" s="620"/>
      <c r="J3" s="620"/>
      <c r="K3" s="620"/>
      <c r="L3" s="620"/>
      <c r="M3" s="620"/>
      <c r="N3" s="620"/>
      <c r="O3" s="620"/>
      <c r="P3" s="620"/>
      <c r="Q3" s="620"/>
      <c r="R3" s="620"/>
      <c r="S3" s="620"/>
      <c r="T3" s="620"/>
      <c r="U3" s="620"/>
      <c r="V3" s="620"/>
      <c r="W3" s="620"/>
      <c r="X3" s="620"/>
      <c r="Y3" s="620"/>
      <c r="Z3" s="620"/>
      <c r="AA3" s="323"/>
      <c r="AB3" s="322"/>
      <c r="AC3" s="283"/>
      <c r="AD3" s="311"/>
      <c r="AE3" s="328"/>
      <c r="AF3" s="317"/>
      <c r="AG3" s="311"/>
      <c r="AH3" s="311"/>
      <c r="AI3" s="311"/>
      <c r="AJ3" s="311"/>
      <c r="AK3" s="311"/>
      <c r="AL3" s="310"/>
      <c r="AM3" s="310"/>
      <c r="AN3" s="283"/>
      <c r="AO3" s="63">
        <v>1</v>
      </c>
      <c r="AP3" s="226" cm="1">
        <f t="array" aca="1" ref="AP3" ca="1">COUNTA(A1:AO281+COUNTBLANK(A1:AO281))</f>
        <v>11521</v>
      </c>
      <c r="AQ3" s="225" t="str">
        <f>"cellules entre"&amp;" " &amp;A1&amp;" et  "&amp;AO281</f>
        <v>cellules entre A1 et  AO281</v>
      </c>
    </row>
    <row r="4" spans="1:43" ht="24.95" customHeight="1">
      <c r="A4" s="284"/>
      <c r="B4" s="617"/>
      <c r="C4" s="327"/>
      <c r="D4" s="327"/>
      <c r="E4" s="327"/>
      <c r="F4" s="327"/>
      <c r="G4" s="327"/>
      <c r="H4" s="326"/>
      <c r="I4" s="326"/>
      <c r="J4" s="326"/>
      <c r="K4" s="326"/>
      <c r="L4" s="326"/>
      <c r="M4" s="326"/>
      <c r="N4" s="326"/>
      <c r="O4" s="326"/>
      <c r="P4" s="326"/>
      <c r="Q4" s="326"/>
      <c r="R4" s="326"/>
      <c r="S4" s="324"/>
      <c r="T4" s="324"/>
      <c r="U4" s="324"/>
      <c r="V4" s="324"/>
      <c r="W4" s="324"/>
      <c r="X4" s="324"/>
      <c r="Y4" s="324"/>
      <c r="Z4" s="324"/>
      <c r="AA4" s="323"/>
      <c r="AB4" s="322"/>
      <c r="AC4" s="283"/>
      <c r="AD4" s="311"/>
      <c r="AE4" s="328" t="s">
        <v>2391</v>
      </c>
      <c r="AF4" s="317"/>
      <c r="AG4" s="311"/>
      <c r="AH4" s="311"/>
      <c r="AI4" s="311"/>
      <c r="AJ4" s="311"/>
      <c r="AK4" s="311"/>
      <c r="AL4" s="310"/>
      <c r="AM4" s="310"/>
      <c r="AN4" s="283"/>
      <c r="AO4" s="63">
        <v>1</v>
      </c>
      <c r="AP4" s="226">
        <f ca="1">COUNTA(A1:AO281)</f>
        <v>907</v>
      </c>
      <c r="AQ4" s="225" t="s">
        <v>1253</v>
      </c>
    </row>
    <row r="5" spans="1:43" ht="24.95" customHeight="1">
      <c r="A5" s="284"/>
      <c r="B5" s="617"/>
      <c r="C5" s="327"/>
      <c r="D5" s="327"/>
      <c r="E5" s="327"/>
      <c r="F5" s="326"/>
      <c r="G5" s="326"/>
      <c r="H5" s="326"/>
      <c r="I5" s="326"/>
      <c r="J5" s="326"/>
      <c r="K5" s="325" t="s">
        <v>2390</v>
      </c>
      <c r="L5" s="621">
        <f ca="1">NOW()</f>
        <v>45815.486721643516</v>
      </c>
      <c r="M5" s="621"/>
      <c r="N5" s="621"/>
      <c r="O5" s="621"/>
      <c r="P5" s="621"/>
      <c r="Q5" s="621"/>
      <c r="R5" s="621"/>
      <c r="S5" s="324"/>
      <c r="T5" s="324"/>
      <c r="U5" s="324"/>
      <c r="V5" s="324"/>
      <c r="W5" s="324"/>
      <c r="X5" s="324"/>
      <c r="Y5" s="324"/>
      <c r="Z5" s="324"/>
      <c r="AA5" s="323"/>
      <c r="AB5" s="322"/>
      <c r="AC5" s="283"/>
      <c r="AD5" s="311"/>
      <c r="AE5" s="312"/>
      <c r="AF5" s="317"/>
      <c r="AG5" s="311"/>
      <c r="AH5" s="311"/>
      <c r="AI5" s="311"/>
      <c r="AJ5" s="311"/>
      <c r="AK5" s="311"/>
      <c r="AL5" s="310"/>
      <c r="AM5" s="321" t="str">
        <f ca="1">"Page "&amp;_xlfn.SHEET()&amp;" sur "&amp;_xlfn.SHEETS()</f>
        <v>Page 11 sur 13</v>
      </c>
      <c r="AN5" s="283"/>
      <c r="AO5" s="63">
        <v>1</v>
      </c>
      <c r="AP5" s="226">
        <f ca="1">COUNTBLANK(A1:AO281)</f>
        <v>10614</v>
      </c>
      <c r="AQ5" s="225" t="s">
        <v>1252</v>
      </c>
    </row>
    <row r="6" spans="1:43" ht="24.95" customHeight="1" thickBot="1">
      <c r="A6" s="284"/>
      <c r="B6" s="618"/>
      <c r="C6" s="320" t="s">
        <v>2389</v>
      </c>
      <c r="D6" s="320"/>
      <c r="E6" s="320"/>
      <c r="F6" s="319"/>
      <c r="G6" s="319"/>
      <c r="H6" s="319"/>
      <c r="I6" s="319"/>
      <c r="J6" s="319"/>
      <c r="K6" s="319"/>
      <c r="L6" s="319"/>
      <c r="M6" s="319"/>
      <c r="N6" s="319"/>
      <c r="O6" s="319"/>
      <c r="P6" s="319"/>
      <c r="Q6" s="319"/>
      <c r="R6" s="319"/>
      <c r="S6" s="319"/>
      <c r="T6" s="319"/>
      <c r="U6" s="319"/>
      <c r="V6" s="319"/>
      <c r="W6" s="319"/>
      <c r="X6" s="319"/>
      <c r="Y6" s="319"/>
      <c r="Z6" s="319"/>
      <c r="AA6" s="318"/>
      <c r="AB6" s="527" t="s">
        <v>2956</v>
      </c>
      <c r="AC6" s="283"/>
      <c r="AD6" s="311"/>
      <c r="AE6" s="312" t="s">
        <v>2388</v>
      </c>
      <c r="AF6" s="317"/>
      <c r="AG6" s="311"/>
      <c r="AH6" s="311"/>
      <c r="AI6" s="311"/>
      <c r="AJ6" s="311"/>
      <c r="AK6" s="311"/>
      <c r="AL6" s="310"/>
      <c r="AM6" s="309"/>
      <c r="AN6" s="283"/>
      <c r="AO6" s="63">
        <v>1</v>
      </c>
      <c r="AP6" s="226">
        <f>SUM(AO1:AO279)+2</f>
        <v>281</v>
      </c>
      <c r="AQ6" s="225" t="s">
        <v>1251</v>
      </c>
    </row>
    <row r="7" spans="1:43" ht="24.95" customHeight="1">
      <c r="A7" s="284"/>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47"/>
      <c r="AC7" s="283"/>
      <c r="AD7" s="311"/>
      <c r="AE7" s="615" t="s">
        <v>2387</v>
      </c>
      <c r="AF7" s="615"/>
      <c r="AG7" s="316" t="str">
        <f ca="1">CELL("nomfichier")</f>
        <v>D:\Desktop\BAR\[BAR.INFOS.1.xlsx]Nota.du.04.Juin.2025</v>
      </c>
      <c r="AH7" s="315"/>
      <c r="AI7" s="315"/>
      <c r="AJ7" s="315"/>
      <c r="AK7" s="315"/>
      <c r="AL7" s="314"/>
      <c r="AM7" s="313" t="s">
        <v>15</v>
      </c>
      <c r="AN7" s="283"/>
      <c r="AO7" s="63">
        <v>1</v>
      </c>
      <c r="AP7" s="226">
        <f>SUM(A281:AN281)+1</f>
        <v>41</v>
      </c>
      <c r="AQ7" s="225" t="s">
        <v>1250</v>
      </c>
    </row>
    <row r="8" spans="1:43" s="149" customFormat="1" ht="24.95" customHeight="1">
      <c r="A8" s="284"/>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47"/>
      <c r="AC8" s="283"/>
      <c r="AD8" s="311"/>
      <c r="AE8" s="312"/>
      <c r="AF8" s="311"/>
      <c r="AG8" s="311"/>
      <c r="AH8" s="311"/>
      <c r="AI8" s="311"/>
      <c r="AJ8" s="311"/>
      <c r="AK8" s="311"/>
      <c r="AL8" s="310"/>
      <c r="AM8" s="309"/>
      <c r="AN8" s="283"/>
      <c r="AO8" s="63">
        <v>1</v>
      </c>
    </row>
    <row r="9" spans="1:43" s="149" customFormat="1" ht="24.95" customHeight="1">
      <c r="A9" s="284"/>
      <c r="B9" s="283"/>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47"/>
      <c r="AC9" s="283"/>
      <c r="AD9" s="283"/>
      <c r="AE9" s="298"/>
      <c r="AF9" s="298"/>
      <c r="AG9" s="298"/>
      <c r="AH9" s="298"/>
      <c r="AI9" s="298"/>
      <c r="AJ9" s="298"/>
      <c r="AK9" s="298"/>
      <c r="AL9" s="298"/>
      <c r="AM9" s="296"/>
      <c r="AN9" s="283"/>
      <c r="AO9" s="63">
        <v>1</v>
      </c>
    </row>
    <row r="10" spans="1:43" s="149" customFormat="1" ht="24.95" customHeight="1">
      <c r="A10" s="284"/>
      <c r="B10" s="308" t="s">
        <v>2386</v>
      </c>
      <c r="C10" s="288"/>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47"/>
      <c r="AC10" s="283"/>
      <c r="AD10" s="283"/>
      <c r="AE10" s="298"/>
      <c r="AF10" s="298" t="s">
        <v>2385</v>
      </c>
      <c r="AG10" s="298"/>
      <c r="AH10" s="298"/>
      <c r="AI10" s="298"/>
      <c r="AJ10" s="298"/>
      <c r="AK10" s="298"/>
      <c r="AL10" s="298"/>
      <c r="AM10" s="296"/>
      <c r="AN10" s="283"/>
      <c r="AO10" s="63">
        <v>1</v>
      </c>
    </row>
    <row r="11" spans="1:43" s="149" customFormat="1" ht="24.95" customHeight="1">
      <c r="A11" s="284"/>
      <c r="B11" s="294" t="s">
        <v>2384</v>
      </c>
      <c r="C11" s="288"/>
      <c r="D11" s="284"/>
      <c r="E11" s="284"/>
      <c r="F11" s="284"/>
      <c r="G11" s="284"/>
      <c r="H11" s="284"/>
      <c r="I11" s="284"/>
      <c r="J11" s="284"/>
      <c r="K11" s="284"/>
      <c r="L11" s="284"/>
      <c r="M11" s="284"/>
      <c r="N11" s="294" t="s">
        <v>2383</v>
      </c>
      <c r="O11" s="288"/>
      <c r="P11" s="284"/>
      <c r="Q11" s="284"/>
      <c r="R11" s="284"/>
      <c r="S11" s="284"/>
      <c r="T11" s="284"/>
      <c r="U11" s="284"/>
      <c r="V11" s="284"/>
      <c r="W11" s="284"/>
      <c r="X11" s="284"/>
      <c r="Y11" s="284"/>
      <c r="Z11" s="284"/>
      <c r="AA11" s="283"/>
      <c r="AB11" s="47"/>
      <c r="AC11" s="283"/>
      <c r="AD11" s="283"/>
      <c r="AE11" s="298"/>
      <c r="AF11" s="298"/>
      <c r="AG11" s="298"/>
      <c r="AH11" s="298"/>
      <c r="AI11" s="298"/>
      <c r="AJ11" s="298"/>
      <c r="AK11" s="298"/>
      <c r="AL11" s="298"/>
      <c r="AM11" s="296"/>
      <c r="AN11" s="283"/>
      <c r="AO11" s="63">
        <v>1</v>
      </c>
    </row>
    <row r="12" spans="1:43" s="149" customFormat="1" ht="24.95" customHeight="1">
      <c r="A12" s="284"/>
      <c r="B12" s="307" t="s">
        <v>2382</v>
      </c>
      <c r="C12" s="287" t="s">
        <v>2381</v>
      </c>
      <c r="D12" s="284"/>
      <c r="E12" s="284"/>
      <c r="F12" s="284"/>
      <c r="G12" s="284"/>
      <c r="H12" s="284"/>
      <c r="I12" s="284"/>
      <c r="J12" s="284"/>
      <c r="K12" s="284"/>
      <c r="L12" s="284"/>
      <c r="M12" s="284"/>
      <c r="N12" s="268" t="s">
        <v>184</v>
      </c>
      <c r="O12" s="287" t="s">
        <v>2380</v>
      </c>
      <c r="P12" s="284"/>
      <c r="Q12" s="284"/>
      <c r="R12" s="284"/>
      <c r="S12" s="284"/>
      <c r="T12" s="284"/>
      <c r="U12" s="284"/>
      <c r="V12" s="284"/>
      <c r="W12" s="284"/>
      <c r="X12" s="284"/>
      <c r="Y12" s="284"/>
      <c r="Z12" s="284"/>
      <c r="AA12" s="284"/>
      <c r="AB12" s="47"/>
      <c r="AC12" s="283"/>
      <c r="AD12" s="283"/>
      <c r="AE12" s="283"/>
      <c r="AF12" s="283"/>
      <c r="AG12" s="283"/>
      <c r="AH12" s="283"/>
      <c r="AI12" s="283"/>
      <c r="AJ12" s="283"/>
      <c r="AK12" s="283"/>
      <c r="AL12" s="283"/>
      <c r="AM12" s="283"/>
      <c r="AN12" s="283"/>
      <c r="AO12" s="63">
        <v>1</v>
      </c>
    </row>
    <row r="13" spans="1:43" s="149" customFormat="1" ht="24.95" customHeight="1">
      <c r="A13" s="284"/>
      <c r="B13" s="285"/>
      <c r="C13" s="287"/>
      <c r="D13" s="284"/>
      <c r="E13" s="284"/>
      <c r="F13" s="284"/>
      <c r="G13" s="284"/>
      <c r="H13" s="284"/>
      <c r="I13" s="284"/>
      <c r="J13" s="284"/>
      <c r="K13" s="284"/>
      <c r="L13" s="284"/>
      <c r="M13" s="284"/>
      <c r="N13" s="268" t="s">
        <v>184</v>
      </c>
      <c r="O13" s="287" t="s">
        <v>2379</v>
      </c>
      <c r="P13" s="284"/>
      <c r="Q13" s="284"/>
      <c r="R13" s="284"/>
      <c r="S13" s="284"/>
      <c r="T13" s="284"/>
      <c r="U13" s="284"/>
      <c r="V13" s="284"/>
      <c r="W13" s="284"/>
      <c r="X13" s="284"/>
      <c r="Y13" s="284"/>
      <c r="Z13" s="284"/>
      <c r="AA13" s="284"/>
      <c r="AB13" s="47"/>
      <c r="AC13" s="283"/>
      <c r="AD13" s="283"/>
      <c r="AE13" s="302"/>
      <c r="AF13" s="298" t="s">
        <v>2378</v>
      </c>
      <c r="AG13" s="301"/>
      <c r="AH13" s="300"/>
      <c r="AI13" s="298"/>
      <c r="AJ13" s="298"/>
      <c r="AK13" s="299"/>
      <c r="AL13" s="298"/>
      <c r="AM13" s="296"/>
      <c r="AN13" s="283"/>
      <c r="AO13" s="63">
        <v>1</v>
      </c>
    </row>
    <row r="14" spans="1:43" s="149" customFormat="1" ht="24.95" customHeight="1">
      <c r="A14" s="284"/>
      <c r="B14" s="294" t="s">
        <v>2377</v>
      </c>
      <c r="C14" s="288"/>
      <c r="D14" s="284"/>
      <c r="E14" s="284"/>
      <c r="F14" s="284"/>
      <c r="G14" s="284"/>
      <c r="H14" s="284"/>
      <c r="I14" s="284"/>
      <c r="J14" s="284"/>
      <c r="K14" s="284"/>
      <c r="L14" s="284"/>
      <c r="M14" s="284"/>
      <c r="N14" s="294"/>
      <c r="O14" s="288"/>
      <c r="P14" s="284"/>
      <c r="Q14" s="284"/>
      <c r="R14" s="284"/>
      <c r="S14" s="284"/>
      <c r="T14" s="284"/>
      <c r="U14" s="284"/>
      <c r="V14" s="284"/>
      <c r="W14" s="284"/>
      <c r="X14" s="284"/>
      <c r="Y14" s="284"/>
      <c r="Z14" s="284"/>
      <c r="AA14" s="284"/>
      <c r="AB14" s="47"/>
      <c r="AC14" s="283"/>
      <c r="AD14" s="283"/>
      <c r="AE14" s="298"/>
      <c r="AF14" s="297"/>
      <c r="AG14" s="614" t="s">
        <v>2376</v>
      </c>
      <c r="AH14" s="614"/>
      <c r="AI14" s="614"/>
      <c r="AJ14" s="614"/>
      <c r="AK14" s="614"/>
      <c r="AL14" s="614"/>
      <c r="AM14" s="296"/>
      <c r="AN14" s="283"/>
      <c r="AO14" s="63">
        <v>1</v>
      </c>
    </row>
    <row r="15" spans="1:43" s="149" customFormat="1" ht="24.95" customHeight="1">
      <c r="A15" s="284"/>
      <c r="B15" s="307" t="s">
        <v>2375</v>
      </c>
      <c r="C15" s="287" t="s">
        <v>2374</v>
      </c>
      <c r="D15" s="284"/>
      <c r="E15" s="284"/>
      <c r="F15" s="284"/>
      <c r="G15" s="284"/>
      <c r="H15" s="284"/>
      <c r="I15" s="284"/>
      <c r="J15" s="284"/>
      <c r="K15" s="284"/>
      <c r="L15" s="284"/>
      <c r="M15" s="284"/>
      <c r="N15" s="294" t="s">
        <v>2373</v>
      </c>
      <c r="O15" s="288"/>
      <c r="P15" s="284"/>
      <c r="Q15" s="284"/>
      <c r="R15" s="284"/>
      <c r="S15" s="284"/>
      <c r="T15" s="284"/>
      <c r="U15" s="284"/>
      <c r="V15" s="284"/>
      <c r="W15" s="284"/>
      <c r="X15" s="284"/>
      <c r="Y15" s="284"/>
      <c r="Z15" s="284"/>
      <c r="AA15" s="284"/>
      <c r="AB15" s="47"/>
      <c r="AC15" s="283"/>
      <c r="AD15" s="283"/>
      <c r="AE15" s="283"/>
      <c r="AF15" s="283"/>
      <c r="AG15" s="283"/>
      <c r="AH15" s="283"/>
      <c r="AI15" s="283"/>
      <c r="AJ15" s="283"/>
      <c r="AK15" s="283"/>
      <c r="AL15" s="283"/>
      <c r="AM15" s="283"/>
      <c r="AN15" s="283"/>
      <c r="AO15" s="63">
        <v>1</v>
      </c>
    </row>
    <row r="16" spans="1:43" s="149" customFormat="1" ht="24.95" customHeight="1">
      <c r="A16" s="284"/>
      <c r="B16" s="294"/>
      <c r="C16" s="285" t="s">
        <v>2372</v>
      </c>
      <c r="D16" s="284"/>
      <c r="E16" s="284"/>
      <c r="F16" s="284"/>
      <c r="G16" s="284" t="s">
        <v>15</v>
      </c>
      <c r="H16" s="284"/>
      <c r="I16" s="284"/>
      <c r="J16" s="284"/>
      <c r="K16" s="284"/>
      <c r="L16" s="284"/>
      <c r="M16" s="284"/>
      <c r="N16" s="268" t="s">
        <v>184</v>
      </c>
      <c r="O16" s="287" t="s">
        <v>2371</v>
      </c>
      <c r="P16" s="284"/>
      <c r="Q16" s="284"/>
      <c r="R16" s="284"/>
      <c r="S16" s="284"/>
      <c r="T16" s="284"/>
      <c r="U16" s="284"/>
      <c r="V16" s="284"/>
      <c r="W16" s="284"/>
      <c r="X16" s="284"/>
      <c r="Y16" s="284"/>
      <c r="Z16" s="284"/>
      <c r="AA16" s="284"/>
      <c r="AB16" s="47"/>
      <c r="AC16" s="283"/>
      <c r="AD16" s="283"/>
      <c r="AE16" s="302"/>
      <c r="AF16" s="298" t="s">
        <v>2370</v>
      </c>
      <c r="AG16" s="301"/>
      <c r="AH16" s="300"/>
      <c r="AI16" s="298"/>
      <c r="AJ16" s="298"/>
      <c r="AK16" s="299"/>
      <c r="AL16" s="298"/>
      <c r="AM16" s="296"/>
      <c r="AN16" s="283"/>
      <c r="AO16" s="63">
        <v>1</v>
      </c>
    </row>
    <row r="17" spans="1:41" s="149" customFormat="1" ht="24.95" customHeight="1">
      <c r="A17" s="284"/>
      <c r="B17" s="294" t="s">
        <v>2369</v>
      </c>
      <c r="C17" s="288"/>
      <c r="D17" s="284"/>
      <c r="E17" s="284"/>
      <c r="F17" s="284"/>
      <c r="G17" s="284"/>
      <c r="H17" s="284"/>
      <c r="I17" s="284"/>
      <c r="J17" s="284"/>
      <c r="K17" s="284"/>
      <c r="L17" s="284"/>
      <c r="M17" s="284"/>
      <c r="N17" s="294"/>
      <c r="O17" s="288"/>
      <c r="P17" s="284"/>
      <c r="Q17" s="284"/>
      <c r="R17" s="284"/>
      <c r="S17" s="284"/>
      <c r="T17" s="284"/>
      <c r="U17" s="284"/>
      <c r="V17" s="284"/>
      <c r="W17" s="284"/>
      <c r="X17" s="284"/>
      <c r="Y17" s="284"/>
      <c r="Z17" s="284"/>
      <c r="AA17" s="284"/>
      <c r="AB17" s="47"/>
      <c r="AC17" s="283"/>
      <c r="AD17" s="283"/>
      <c r="AE17" s="298"/>
      <c r="AF17" s="297"/>
      <c r="AG17" s="614" t="s">
        <v>2368</v>
      </c>
      <c r="AH17" s="614"/>
      <c r="AI17" s="614"/>
      <c r="AJ17" s="614"/>
      <c r="AK17" s="614"/>
      <c r="AL17" s="614"/>
      <c r="AM17" s="296"/>
      <c r="AN17" s="283"/>
      <c r="AO17" s="63">
        <v>1</v>
      </c>
    </row>
    <row r="18" spans="1:41" s="149" customFormat="1" ht="24.95" customHeight="1">
      <c r="A18" s="284"/>
      <c r="B18" s="306" t="s">
        <v>2367</v>
      </c>
      <c r="C18" s="287" t="s">
        <v>2366</v>
      </c>
      <c r="D18" s="284"/>
      <c r="E18" s="284"/>
      <c r="F18" s="284"/>
      <c r="G18" s="284"/>
      <c r="H18" s="284"/>
      <c r="I18" s="284"/>
      <c r="J18" s="284"/>
      <c r="K18" s="284"/>
      <c r="L18" s="284"/>
      <c r="M18" s="284"/>
      <c r="N18" s="294" t="s">
        <v>2365</v>
      </c>
      <c r="O18" s="288"/>
      <c r="P18" s="284"/>
      <c r="Q18" s="284"/>
      <c r="R18" s="284"/>
      <c r="S18" s="284"/>
      <c r="T18" s="284"/>
      <c r="U18" s="284"/>
      <c r="V18" s="284"/>
      <c r="W18" s="284"/>
      <c r="X18" s="284"/>
      <c r="Y18" s="284"/>
      <c r="Z18" s="284"/>
      <c r="AA18" s="284"/>
      <c r="AB18" s="47"/>
      <c r="AC18" s="283"/>
      <c r="AD18" s="283"/>
      <c r="AE18" s="283"/>
      <c r="AF18" s="283"/>
      <c r="AG18" s="283"/>
      <c r="AH18" s="283"/>
      <c r="AI18" s="283"/>
      <c r="AJ18" s="283"/>
      <c r="AK18" s="283"/>
      <c r="AL18" s="283"/>
      <c r="AM18" s="283"/>
      <c r="AN18" s="283"/>
      <c r="AO18" s="63">
        <v>1</v>
      </c>
    </row>
    <row r="19" spans="1:41" s="149" customFormat="1" ht="24.95" customHeight="1">
      <c r="A19" s="284"/>
      <c r="B19" s="294"/>
      <c r="C19" s="288"/>
      <c r="D19" s="284"/>
      <c r="E19" s="284"/>
      <c r="F19" s="284"/>
      <c r="G19" s="284"/>
      <c r="H19" s="284"/>
      <c r="I19" s="284"/>
      <c r="J19" s="284"/>
      <c r="K19" s="284"/>
      <c r="L19" s="284"/>
      <c r="M19" s="284"/>
      <c r="N19" s="268" t="s">
        <v>184</v>
      </c>
      <c r="O19" s="287" t="s">
        <v>2364</v>
      </c>
      <c r="P19" s="284"/>
      <c r="Q19" s="284"/>
      <c r="R19" s="284"/>
      <c r="S19" s="284"/>
      <c r="T19" s="284"/>
      <c r="U19" s="284"/>
      <c r="V19" s="284"/>
      <c r="W19" s="284"/>
      <c r="X19" s="284"/>
      <c r="Y19" s="284"/>
      <c r="Z19" s="284"/>
      <c r="AA19" s="284"/>
      <c r="AB19" s="47"/>
      <c r="AC19" s="283"/>
      <c r="AD19" s="283"/>
      <c r="AE19" s="302"/>
      <c r="AF19" s="298" t="s">
        <v>2363</v>
      </c>
      <c r="AG19" s="301"/>
      <c r="AH19" s="300"/>
      <c r="AI19" s="298"/>
      <c r="AJ19" s="298"/>
      <c r="AK19" s="299"/>
      <c r="AL19" s="298"/>
      <c r="AM19" s="296"/>
      <c r="AN19" s="283"/>
      <c r="AO19" s="63">
        <v>1</v>
      </c>
    </row>
    <row r="20" spans="1:41" s="149" customFormat="1" ht="24.95" customHeight="1">
      <c r="A20" s="284"/>
      <c r="B20" s="294" t="s">
        <v>2362</v>
      </c>
      <c r="C20" s="288"/>
      <c r="D20" s="284"/>
      <c r="E20" s="284"/>
      <c r="F20" s="284"/>
      <c r="G20" s="284"/>
      <c r="H20" s="284"/>
      <c r="I20" s="284"/>
      <c r="J20" s="284"/>
      <c r="K20" s="284"/>
      <c r="L20" s="284"/>
      <c r="M20" s="284"/>
      <c r="N20" s="294"/>
      <c r="O20" s="288"/>
      <c r="P20" s="284"/>
      <c r="Q20" s="284"/>
      <c r="R20" s="284"/>
      <c r="S20" s="284"/>
      <c r="T20" s="284"/>
      <c r="U20" s="284"/>
      <c r="V20" s="284"/>
      <c r="W20" s="284"/>
      <c r="X20" s="284"/>
      <c r="Y20" s="284"/>
      <c r="Z20" s="284"/>
      <c r="AA20" s="284"/>
      <c r="AB20" s="47"/>
      <c r="AC20" s="283"/>
      <c r="AD20" s="283"/>
      <c r="AE20" s="298"/>
      <c r="AF20" s="297"/>
      <c r="AG20" s="614" t="s">
        <v>2361</v>
      </c>
      <c r="AH20" s="614"/>
      <c r="AI20" s="614"/>
      <c r="AJ20" s="614"/>
      <c r="AK20" s="614"/>
      <c r="AL20" s="614"/>
      <c r="AM20" s="296"/>
      <c r="AN20" s="283"/>
      <c r="AO20" s="63">
        <v>1</v>
      </c>
    </row>
    <row r="21" spans="1:41" s="149" customFormat="1" ht="24.95" customHeight="1">
      <c r="A21" s="284"/>
      <c r="B21" s="306" t="s">
        <v>2360</v>
      </c>
      <c r="C21" s="287" t="s">
        <v>2359</v>
      </c>
      <c r="D21" s="284"/>
      <c r="E21" s="284"/>
      <c r="F21" s="284"/>
      <c r="G21" s="284"/>
      <c r="H21" s="284"/>
      <c r="I21" s="284"/>
      <c r="J21" s="284"/>
      <c r="K21" s="284"/>
      <c r="L21" s="284"/>
      <c r="M21" s="284"/>
      <c r="N21" s="294" t="s">
        <v>2358</v>
      </c>
      <c r="O21" s="288"/>
      <c r="P21" s="284"/>
      <c r="Q21" s="284"/>
      <c r="R21" s="284"/>
      <c r="S21" s="284"/>
      <c r="T21" s="284"/>
      <c r="U21" s="284"/>
      <c r="V21" s="284"/>
      <c r="W21" s="284"/>
      <c r="X21" s="284"/>
      <c r="Y21" s="284"/>
      <c r="Z21" s="284"/>
      <c r="AA21" s="284"/>
      <c r="AB21" s="47"/>
      <c r="AC21" s="283"/>
      <c r="AD21" s="283"/>
      <c r="AE21" s="283"/>
      <c r="AF21" s="283"/>
      <c r="AG21" s="283"/>
      <c r="AH21" s="283"/>
      <c r="AI21" s="283"/>
      <c r="AJ21" s="283"/>
      <c r="AK21" s="283"/>
      <c r="AL21" s="283"/>
      <c r="AM21" s="283"/>
      <c r="AN21" s="283"/>
      <c r="AO21" s="63">
        <v>1</v>
      </c>
    </row>
    <row r="22" spans="1:41" s="149" customFormat="1" ht="24.95" customHeight="1">
      <c r="A22" s="284"/>
      <c r="B22" s="294"/>
      <c r="C22" s="288"/>
      <c r="D22" s="284"/>
      <c r="E22" s="284"/>
      <c r="F22" s="284"/>
      <c r="G22" s="284"/>
      <c r="H22" s="284"/>
      <c r="I22" s="284"/>
      <c r="J22" s="284"/>
      <c r="K22" s="284"/>
      <c r="L22" s="284"/>
      <c r="M22" s="284"/>
      <c r="N22" s="268" t="s">
        <v>184</v>
      </c>
      <c r="O22" s="287" t="s">
        <v>2357</v>
      </c>
      <c r="P22" s="284"/>
      <c r="Q22" s="284"/>
      <c r="R22" s="284"/>
      <c r="S22" s="284"/>
      <c r="T22" s="284"/>
      <c r="U22" s="284"/>
      <c r="V22" s="284"/>
      <c r="W22" s="284"/>
      <c r="X22" s="284"/>
      <c r="Y22" s="284"/>
      <c r="Z22" s="284"/>
      <c r="AA22" s="284"/>
      <c r="AB22" s="47"/>
      <c r="AC22" s="283"/>
      <c r="AD22" s="283"/>
      <c r="AE22" s="302"/>
      <c r="AF22" s="298" t="s">
        <v>2356</v>
      </c>
      <c r="AG22" s="301"/>
      <c r="AH22" s="300"/>
      <c r="AI22" s="298"/>
      <c r="AJ22" s="298"/>
      <c r="AK22" s="299"/>
      <c r="AL22" s="298"/>
      <c r="AM22" s="296"/>
      <c r="AN22" s="283"/>
      <c r="AO22" s="63">
        <v>1</v>
      </c>
    </row>
    <row r="23" spans="1:41" s="149" customFormat="1" ht="24.95" customHeight="1">
      <c r="A23" s="284"/>
      <c r="B23" s="294" t="s">
        <v>2355</v>
      </c>
      <c r="C23" s="287"/>
      <c r="D23" s="284"/>
      <c r="E23" s="284"/>
      <c r="F23" s="284"/>
      <c r="G23" s="284"/>
      <c r="H23" s="284"/>
      <c r="I23" s="284"/>
      <c r="J23" s="284"/>
      <c r="K23" s="284"/>
      <c r="L23" s="284"/>
      <c r="M23" s="284"/>
      <c r="N23" s="294"/>
      <c r="O23" s="288"/>
      <c r="P23" s="284"/>
      <c r="Q23" s="284"/>
      <c r="R23" s="284"/>
      <c r="S23" s="284"/>
      <c r="T23" s="284"/>
      <c r="U23" s="284"/>
      <c r="V23" s="284"/>
      <c r="W23" s="284"/>
      <c r="X23" s="284"/>
      <c r="Y23" s="284"/>
      <c r="Z23" s="284"/>
      <c r="AA23" s="284"/>
      <c r="AB23" s="47"/>
      <c r="AC23" s="283"/>
      <c r="AD23" s="283"/>
      <c r="AE23" s="298"/>
      <c r="AF23" s="297"/>
      <c r="AG23" s="614" t="s">
        <v>2354</v>
      </c>
      <c r="AH23" s="614"/>
      <c r="AI23" s="614"/>
      <c r="AJ23" s="614"/>
      <c r="AK23" s="614"/>
      <c r="AL23" s="614"/>
      <c r="AM23" s="296"/>
      <c r="AN23" s="283"/>
      <c r="AO23" s="63">
        <v>1</v>
      </c>
    </row>
    <row r="24" spans="1:41" s="149" customFormat="1" ht="24.95" customHeight="1">
      <c r="A24" s="284"/>
      <c r="B24" s="304" t="s">
        <v>577</v>
      </c>
      <c r="C24" s="287" t="s">
        <v>2353</v>
      </c>
      <c r="D24" s="284"/>
      <c r="E24" s="284"/>
      <c r="F24" s="284"/>
      <c r="G24" s="284"/>
      <c r="H24" s="284"/>
      <c r="I24" s="284"/>
      <c r="J24" s="284"/>
      <c r="K24" s="284"/>
      <c r="L24" s="284"/>
      <c r="M24" s="284"/>
      <c r="N24" s="294" t="s">
        <v>2352</v>
      </c>
      <c r="O24" s="288"/>
      <c r="P24" s="284"/>
      <c r="Q24" s="284"/>
      <c r="R24" s="284"/>
      <c r="S24" s="284"/>
      <c r="T24" s="284"/>
      <c r="U24" s="284"/>
      <c r="V24" s="284"/>
      <c r="W24" s="284"/>
      <c r="X24" s="284"/>
      <c r="Y24" s="284"/>
      <c r="Z24" s="284"/>
      <c r="AA24" s="284"/>
      <c r="AB24" s="47"/>
      <c r="AC24" s="283"/>
      <c r="AD24" s="283"/>
      <c r="AE24" s="283"/>
      <c r="AF24" s="283"/>
      <c r="AG24" s="283"/>
      <c r="AH24" s="283"/>
      <c r="AI24" s="283"/>
      <c r="AJ24" s="283"/>
      <c r="AK24" s="283"/>
      <c r="AL24" s="283"/>
      <c r="AM24" s="283"/>
      <c r="AN24" s="283"/>
      <c r="AO24" s="63">
        <v>1</v>
      </c>
    </row>
    <row r="25" spans="1:41" s="149" customFormat="1" ht="24.95" customHeight="1">
      <c r="A25" s="284"/>
      <c r="B25" s="294"/>
      <c r="C25" s="288"/>
      <c r="D25" s="284"/>
      <c r="E25" s="284"/>
      <c r="F25" s="284"/>
      <c r="G25" s="284"/>
      <c r="H25" s="284"/>
      <c r="I25" s="284"/>
      <c r="J25" s="284"/>
      <c r="K25" s="284"/>
      <c r="L25" s="284"/>
      <c r="M25" s="284"/>
      <c r="N25" s="268" t="s">
        <v>184</v>
      </c>
      <c r="O25" s="287" t="s">
        <v>2351</v>
      </c>
      <c r="P25" s="284"/>
      <c r="Q25" s="284"/>
      <c r="R25" s="284"/>
      <c r="S25" s="284"/>
      <c r="T25" s="284"/>
      <c r="U25" s="284"/>
      <c r="V25" s="284"/>
      <c r="W25" s="284"/>
      <c r="X25" s="284"/>
      <c r="Y25" s="284"/>
      <c r="Z25" s="284"/>
      <c r="AA25" s="284"/>
      <c r="AB25" s="47"/>
      <c r="AC25" s="283"/>
      <c r="AD25" s="283"/>
      <c r="AE25" s="302"/>
      <c r="AF25" s="298" t="s">
        <v>2350</v>
      </c>
      <c r="AG25" s="301"/>
      <c r="AH25" s="300"/>
      <c r="AI25" s="298"/>
      <c r="AJ25" s="298"/>
      <c r="AK25" s="299"/>
      <c r="AL25" s="298"/>
      <c r="AM25" s="296"/>
      <c r="AN25" s="283"/>
      <c r="AO25" s="63">
        <v>1</v>
      </c>
    </row>
    <row r="26" spans="1:41" s="149" customFormat="1" ht="24.95" customHeight="1">
      <c r="A26" s="284"/>
      <c r="B26" s="294" t="s">
        <v>2349</v>
      </c>
      <c r="C26" s="288"/>
      <c r="D26" s="284"/>
      <c r="E26" s="284"/>
      <c r="F26" s="284"/>
      <c r="G26" s="284"/>
      <c r="H26" s="284"/>
      <c r="I26" s="284"/>
      <c r="J26" s="284"/>
      <c r="K26" s="284"/>
      <c r="L26" s="284"/>
      <c r="M26" s="284"/>
      <c r="N26" s="294"/>
      <c r="O26" s="288"/>
      <c r="P26" s="284"/>
      <c r="Q26" s="284"/>
      <c r="R26" s="284"/>
      <c r="S26" s="284"/>
      <c r="T26" s="284"/>
      <c r="U26" s="284"/>
      <c r="V26" s="284"/>
      <c r="W26" s="284"/>
      <c r="X26" s="284"/>
      <c r="Y26" s="284"/>
      <c r="Z26" s="284"/>
      <c r="AA26" s="284"/>
      <c r="AB26" s="47"/>
      <c r="AC26" s="283"/>
      <c r="AD26" s="283"/>
      <c r="AE26" s="298"/>
      <c r="AF26" s="297"/>
      <c r="AG26" s="614" t="s">
        <v>2348</v>
      </c>
      <c r="AH26" s="614"/>
      <c r="AI26" s="614"/>
      <c r="AJ26" s="614"/>
      <c r="AK26" s="614"/>
      <c r="AL26" s="614"/>
      <c r="AM26" s="296"/>
      <c r="AN26" s="283"/>
      <c r="AO26" s="63">
        <v>1</v>
      </c>
    </row>
    <row r="27" spans="1:41" s="149" customFormat="1" ht="24.95" customHeight="1">
      <c r="A27" s="284"/>
      <c r="B27" s="304" t="s">
        <v>577</v>
      </c>
      <c r="C27" s="287" t="s">
        <v>2347</v>
      </c>
      <c r="D27" s="284"/>
      <c r="E27" s="284"/>
      <c r="F27" s="284"/>
      <c r="G27" s="284"/>
      <c r="H27" s="284"/>
      <c r="I27" s="284"/>
      <c r="J27" s="284"/>
      <c r="K27" s="284"/>
      <c r="L27" s="284"/>
      <c r="M27" s="284"/>
      <c r="N27" s="294" t="s">
        <v>2346</v>
      </c>
      <c r="O27" s="288"/>
      <c r="P27" s="284"/>
      <c r="Q27" s="284"/>
      <c r="R27" s="284"/>
      <c r="S27" s="284"/>
      <c r="T27" s="284"/>
      <c r="U27" s="284"/>
      <c r="V27" s="284"/>
      <c r="W27" s="284"/>
      <c r="X27" s="284"/>
      <c r="Y27" s="284"/>
      <c r="Z27" s="284"/>
      <c r="AA27" s="284"/>
      <c r="AB27" s="47"/>
      <c r="AC27" s="283"/>
      <c r="AD27" s="283"/>
      <c r="AE27" s="283"/>
      <c r="AF27" s="283"/>
      <c r="AG27" s="283"/>
      <c r="AH27" s="283"/>
      <c r="AI27" s="283"/>
      <c r="AJ27" s="283"/>
      <c r="AK27" s="283"/>
      <c r="AL27" s="283"/>
      <c r="AM27" s="283"/>
      <c r="AN27" s="283"/>
      <c r="AO27" s="63">
        <v>1</v>
      </c>
    </row>
    <row r="28" spans="1:41" s="149" customFormat="1" ht="24.95" customHeight="1">
      <c r="A28" s="284"/>
      <c r="B28" s="294"/>
      <c r="C28" s="288"/>
      <c r="D28" s="284"/>
      <c r="E28" s="284"/>
      <c r="F28" s="284"/>
      <c r="G28" s="284"/>
      <c r="H28" s="284"/>
      <c r="I28" s="284"/>
      <c r="J28" s="284"/>
      <c r="K28" s="284"/>
      <c r="L28" s="284"/>
      <c r="M28" s="284"/>
      <c r="N28" s="268" t="s">
        <v>184</v>
      </c>
      <c r="O28" s="287" t="s">
        <v>2345</v>
      </c>
      <c r="P28" s="284"/>
      <c r="Q28" s="284"/>
      <c r="R28" s="284"/>
      <c r="S28" s="284"/>
      <c r="T28" s="284"/>
      <c r="U28" s="284"/>
      <c r="V28" s="284"/>
      <c r="W28" s="284"/>
      <c r="X28" s="284"/>
      <c r="Y28" s="284"/>
      <c r="Z28" s="284"/>
      <c r="AA28" s="284"/>
      <c r="AB28" s="47"/>
      <c r="AC28" s="283"/>
      <c r="AD28" s="283"/>
      <c r="AE28" s="302"/>
      <c r="AF28" s="298" t="s">
        <v>2344</v>
      </c>
      <c r="AG28" s="301"/>
      <c r="AH28" s="300"/>
      <c r="AI28" s="298"/>
      <c r="AJ28" s="298"/>
      <c r="AK28" s="299"/>
      <c r="AL28" s="298"/>
      <c r="AM28" s="296"/>
      <c r="AN28" s="283"/>
      <c r="AO28" s="63">
        <v>1</v>
      </c>
    </row>
    <row r="29" spans="1:41" s="149" customFormat="1" ht="24.95" customHeight="1">
      <c r="A29" s="284"/>
      <c r="B29" s="294" t="s">
        <v>2343</v>
      </c>
      <c r="C29" s="287"/>
      <c r="D29" s="284"/>
      <c r="E29" s="284"/>
      <c r="F29" s="284"/>
      <c r="G29" s="284"/>
      <c r="H29" s="284"/>
      <c r="I29" s="284"/>
      <c r="J29" s="284"/>
      <c r="K29" s="284"/>
      <c r="L29" s="284"/>
      <c r="M29" s="284"/>
      <c r="N29" s="268" t="s">
        <v>184</v>
      </c>
      <c r="O29" s="287" t="s">
        <v>2342</v>
      </c>
      <c r="P29" s="284"/>
      <c r="Q29" s="284"/>
      <c r="R29" s="284"/>
      <c r="S29" s="284"/>
      <c r="T29" s="284"/>
      <c r="U29" s="284"/>
      <c r="V29" s="284"/>
      <c r="W29" s="284"/>
      <c r="X29" s="284"/>
      <c r="Y29" s="284"/>
      <c r="Z29" s="284"/>
      <c r="AA29" s="284"/>
      <c r="AB29" s="47"/>
      <c r="AC29" s="283"/>
      <c r="AD29" s="283"/>
      <c r="AE29" s="298"/>
      <c r="AF29" s="297"/>
      <c r="AG29" s="614" t="s">
        <v>2341</v>
      </c>
      <c r="AH29" s="614"/>
      <c r="AI29" s="614"/>
      <c r="AJ29" s="614"/>
      <c r="AK29" s="614"/>
      <c r="AL29" s="614"/>
      <c r="AM29" s="296"/>
      <c r="AN29" s="283"/>
      <c r="AO29" s="63">
        <v>1</v>
      </c>
    </row>
    <row r="30" spans="1:41" s="149" customFormat="1" ht="24.95" customHeight="1">
      <c r="A30" s="284"/>
      <c r="B30" s="304" t="s">
        <v>577</v>
      </c>
      <c r="C30" s="287" t="s">
        <v>2340</v>
      </c>
      <c r="D30" s="284"/>
      <c r="E30" s="284"/>
      <c r="F30" s="284"/>
      <c r="G30" s="284"/>
      <c r="H30" s="284"/>
      <c r="I30" s="284"/>
      <c r="J30" s="284"/>
      <c r="K30" s="284"/>
      <c r="L30" s="284"/>
      <c r="M30" s="284"/>
      <c r="N30" s="294"/>
      <c r="O30" s="288"/>
      <c r="P30" s="284"/>
      <c r="Q30" s="284"/>
      <c r="R30" s="284"/>
      <c r="S30" s="284"/>
      <c r="T30" s="284"/>
      <c r="U30" s="284"/>
      <c r="V30" s="284"/>
      <c r="W30" s="284"/>
      <c r="X30" s="284"/>
      <c r="Y30" s="284"/>
      <c r="Z30" s="284"/>
      <c r="AA30" s="284"/>
      <c r="AB30" s="47"/>
      <c r="AC30" s="283"/>
      <c r="AD30" s="283"/>
      <c r="AE30" s="283"/>
      <c r="AF30" s="283"/>
      <c r="AG30" s="283"/>
      <c r="AH30" s="283"/>
      <c r="AI30" s="283"/>
      <c r="AJ30" s="283"/>
      <c r="AK30" s="283"/>
      <c r="AL30" s="283"/>
      <c r="AM30" s="283"/>
      <c r="AN30" s="283"/>
      <c r="AO30" s="63">
        <v>1</v>
      </c>
    </row>
    <row r="31" spans="1:41" s="149" customFormat="1" ht="24.95" customHeight="1">
      <c r="A31" s="284"/>
      <c r="B31" s="294"/>
      <c r="C31" s="288"/>
      <c r="D31" s="284"/>
      <c r="E31" s="284"/>
      <c r="F31" s="284"/>
      <c r="G31" s="284"/>
      <c r="H31" s="284"/>
      <c r="I31" s="284"/>
      <c r="J31" s="284"/>
      <c r="K31" s="284"/>
      <c r="L31" s="284"/>
      <c r="M31" s="284"/>
      <c r="N31" s="294" t="s">
        <v>2339</v>
      </c>
      <c r="O31" s="288"/>
      <c r="P31" s="284"/>
      <c r="Q31" s="284"/>
      <c r="R31" s="284"/>
      <c r="S31" s="284"/>
      <c r="T31" s="284"/>
      <c r="U31" s="284"/>
      <c r="V31" s="284"/>
      <c r="W31" s="284"/>
      <c r="X31" s="284"/>
      <c r="Y31" s="284"/>
      <c r="Z31" s="284"/>
      <c r="AA31" s="284"/>
      <c r="AB31" s="47"/>
      <c r="AC31" s="283"/>
      <c r="AD31" s="283"/>
      <c r="AE31" s="302"/>
      <c r="AF31" s="298" t="s">
        <v>2338</v>
      </c>
      <c r="AG31" s="301"/>
      <c r="AH31" s="300"/>
      <c r="AI31" s="298"/>
      <c r="AJ31" s="298"/>
      <c r="AK31" s="299"/>
      <c r="AL31" s="298"/>
      <c r="AM31" s="296"/>
      <c r="AN31" s="283"/>
      <c r="AO31" s="63">
        <v>1</v>
      </c>
    </row>
    <row r="32" spans="1:41" s="149" customFormat="1" ht="24.95" customHeight="1">
      <c r="A32" s="284"/>
      <c r="B32" s="294" t="s">
        <v>2337</v>
      </c>
      <c r="C32" s="288"/>
      <c r="D32" s="284"/>
      <c r="E32" s="284"/>
      <c r="F32" s="284"/>
      <c r="G32" s="284"/>
      <c r="H32" s="284"/>
      <c r="I32" s="284"/>
      <c r="J32" s="284"/>
      <c r="K32" s="284"/>
      <c r="L32" s="284"/>
      <c r="M32" s="284"/>
      <c r="N32" s="268" t="s">
        <v>184</v>
      </c>
      <c r="O32" s="287" t="s">
        <v>2336</v>
      </c>
      <c r="P32" s="284"/>
      <c r="Q32" s="284"/>
      <c r="R32" s="284"/>
      <c r="S32" s="284"/>
      <c r="T32" s="284"/>
      <c r="U32" s="284"/>
      <c r="V32" s="284"/>
      <c r="W32" s="284"/>
      <c r="X32" s="284"/>
      <c r="Y32" s="284"/>
      <c r="Z32" s="284"/>
      <c r="AA32" s="284"/>
      <c r="AB32" s="47"/>
      <c r="AC32" s="283"/>
      <c r="AD32" s="283"/>
      <c r="AE32" s="298"/>
      <c r="AF32" s="297"/>
      <c r="AG32" s="614" t="s">
        <v>2335</v>
      </c>
      <c r="AH32" s="614"/>
      <c r="AI32" s="614"/>
      <c r="AJ32" s="614"/>
      <c r="AK32" s="614"/>
      <c r="AL32" s="614"/>
      <c r="AM32" s="296"/>
      <c r="AN32" s="283"/>
      <c r="AO32" s="63">
        <v>1</v>
      </c>
    </row>
    <row r="33" spans="1:41" s="149" customFormat="1" ht="24.95" customHeight="1">
      <c r="A33" s="284"/>
      <c r="B33" s="304" t="s">
        <v>2311</v>
      </c>
      <c r="C33" s="287" t="s">
        <v>2334</v>
      </c>
      <c r="D33" s="284"/>
      <c r="E33" s="284"/>
      <c r="F33" s="284"/>
      <c r="G33" s="284"/>
      <c r="H33" s="284"/>
      <c r="I33" s="284"/>
      <c r="J33" s="284"/>
      <c r="K33" s="284"/>
      <c r="L33" s="284"/>
      <c r="M33" s="284"/>
      <c r="N33" s="294"/>
      <c r="O33" s="288"/>
      <c r="P33" s="284"/>
      <c r="Q33" s="284"/>
      <c r="R33" s="284"/>
      <c r="S33" s="284"/>
      <c r="T33" s="284"/>
      <c r="U33" s="284"/>
      <c r="V33" s="284"/>
      <c r="W33" s="284"/>
      <c r="X33" s="284"/>
      <c r="Y33" s="284"/>
      <c r="Z33" s="284"/>
      <c r="AA33" s="284"/>
      <c r="AB33" s="47"/>
      <c r="AC33" s="283"/>
      <c r="AD33" s="283"/>
      <c r="AE33" s="283"/>
      <c r="AF33" s="283"/>
      <c r="AG33" s="283"/>
      <c r="AH33" s="283"/>
      <c r="AI33" s="283"/>
      <c r="AJ33" s="283"/>
      <c r="AK33" s="283"/>
      <c r="AL33" s="283"/>
      <c r="AM33" s="283"/>
      <c r="AN33" s="283"/>
      <c r="AO33" s="63">
        <v>1</v>
      </c>
    </row>
    <row r="34" spans="1:41" s="149" customFormat="1" ht="24.95" customHeight="1">
      <c r="A34" s="284"/>
      <c r="B34" s="294"/>
      <c r="C34" s="288"/>
      <c r="D34" s="284"/>
      <c r="E34" s="284"/>
      <c r="F34" s="284"/>
      <c r="G34" s="284"/>
      <c r="H34" s="284"/>
      <c r="I34" s="284"/>
      <c r="J34" s="284"/>
      <c r="K34" s="284"/>
      <c r="L34" s="284"/>
      <c r="M34" s="284"/>
      <c r="N34" s="294" t="s">
        <v>2333</v>
      </c>
      <c r="O34" s="288"/>
      <c r="P34" s="284"/>
      <c r="Q34" s="284"/>
      <c r="R34" s="284"/>
      <c r="S34" s="284"/>
      <c r="T34" s="284"/>
      <c r="U34" s="284"/>
      <c r="V34" s="284"/>
      <c r="W34" s="284"/>
      <c r="X34" s="284"/>
      <c r="Y34" s="284"/>
      <c r="Z34" s="284"/>
      <c r="AA34" s="284"/>
      <c r="AB34" s="47"/>
      <c r="AC34" s="283"/>
      <c r="AD34" s="283"/>
      <c r="AE34" s="302"/>
      <c r="AF34" s="298" t="s">
        <v>2332</v>
      </c>
      <c r="AG34" s="301"/>
      <c r="AH34" s="300"/>
      <c r="AI34" s="298"/>
      <c r="AJ34" s="298"/>
      <c r="AK34" s="299"/>
      <c r="AL34" s="298"/>
      <c r="AM34" s="296"/>
      <c r="AN34" s="283"/>
      <c r="AO34" s="63">
        <v>1</v>
      </c>
    </row>
    <row r="35" spans="1:41" s="149" customFormat="1" ht="24.95" customHeight="1">
      <c r="A35" s="284"/>
      <c r="B35" s="294" t="s">
        <v>2331</v>
      </c>
      <c r="C35" s="288"/>
      <c r="D35" s="284"/>
      <c r="E35" s="284"/>
      <c r="F35" s="284"/>
      <c r="G35" s="284"/>
      <c r="H35" s="284"/>
      <c r="I35" s="284"/>
      <c r="J35" s="284"/>
      <c r="K35" s="284"/>
      <c r="L35" s="284"/>
      <c r="M35" s="284"/>
      <c r="N35" s="268" t="s">
        <v>184</v>
      </c>
      <c r="O35" s="287" t="s">
        <v>2330</v>
      </c>
      <c r="P35" s="284"/>
      <c r="Q35" s="284"/>
      <c r="R35" s="284"/>
      <c r="S35" s="284"/>
      <c r="T35" s="284"/>
      <c r="U35" s="284"/>
      <c r="V35" s="284"/>
      <c r="W35" s="284"/>
      <c r="X35" s="284"/>
      <c r="Y35" s="284"/>
      <c r="Z35" s="284"/>
      <c r="AA35" s="284"/>
      <c r="AB35" s="47"/>
      <c r="AC35" s="283"/>
      <c r="AD35" s="283"/>
      <c r="AE35" s="298"/>
      <c r="AF35" s="297"/>
      <c r="AG35" s="614" t="s">
        <v>2329</v>
      </c>
      <c r="AH35" s="614"/>
      <c r="AI35" s="614"/>
      <c r="AJ35" s="614"/>
      <c r="AK35" s="614"/>
      <c r="AL35" s="614"/>
      <c r="AM35" s="296"/>
      <c r="AN35" s="283"/>
      <c r="AO35" s="63">
        <v>1</v>
      </c>
    </row>
    <row r="36" spans="1:41" s="149" customFormat="1" ht="24.95" customHeight="1">
      <c r="A36" s="284"/>
      <c r="B36" s="305" t="s">
        <v>577</v>
      </c>
      <c r="C36" s="287" t="s">
        <v>2328</v>
      </c>
      <c r="D36" s="284"/>
      <c r="E36" s="284"/>
      <c r="F36" s="284"/>
      <c r="G36" s="284"/>
      <c r="H36" s="284"/>
      <c r="I36" s="284"/>
      <c r="J36" s="284"/>
      <c r="K36" s="284"/>
      <c r="L36" s="284"/>
      <c r="M36" s="284"/>
      <c r="N36" s="294"/>
      <c r="O36" s="288"/>
      <c r="P36" s="284"/>
      <c r="Q36" s="284"/>
      <c r="R36" s="284"/>
      <c r="S36" s="284"/>
      <c r="T36" s="284"/>
      <c r="U36" s="284"/>
      <c r="V36" s="284"/>
      <c r="W36" s="284"/>
      <c r="X36" s="284"/>
      <c r="Y36" s="284"/>
      <c r="Z36" s="284"/>
      <c r="AA36" s="284"/>
      <c r="AB36" s="47"/>
      <c r="AC36" s="283"/>
      <c r="AD36" s="283"/>
      <c r="AE36" s="283"/>
      <c r="AF36" s="283"/>
      <c r="AG36" s="283"/>
      <c r="AH36" s="283"/>
      <c r="AI36" s="283"/>
      <c r="AJ36" s="283"/>
      <c r="AK36" s="283"/>
      <c r="AL36" s="283"/>
      <c r="AM36" s="283"/>
      <c r="AN36" s="283"/>
      <c r="AO36" s="63">
        <v>1</v>
      </c>
    </row>
    <row r="37" spans="1:41" s="303" customFormat="1" ht="24.95" customHeight="1">
      <c r="A37" s="284"/>
      <c r="B37" s="304" t="s">
        <v>577</v>
      </c>
      <c r="C37" s="287" t="s">
        <v>2327</v>
      </c>
      <c r="D37" s="284"/>
      <c r="E37" s="284"/>
      <c r="F37" s="284"/>
      <c r="G37" s="284"/>
      <c r="H37" s="284"/>
      <c r="I37" s="284"/>
      <c r="J37" s="284"/>
      <c r="K37" s="284"/>
      <c r="L37" s="284"/>
      <c r="M37" s="284"/>
      <c r="N37" s="294" t="s">
        <v>2326</v>
      </c>
      <c r="O37" s="288"/>
      <c r="P37" s="284"/>
      <c r="Q37" s="284"/>
      <c r="R37" s="284"/>
      <c r="S37" s="284"/>
      <c r="T37" s="284"/>
      <c r="U37" s="284"/>
      <c r="V37" s="284"/>
      <c r="W37" s="284"/>
      <c r="X37" s="284"/>
      <c r="Y37" s="284"/>
      <c r="Z37" s="284"/>
      <c r="AA37" s="284"/>
      <c r="AB37" s="47"/>
      <c r="AC37" s="283"/>
      <c r="AD37" s="283"/>
      <c r="AE37" s="302"/>
      <c r="AF37" s="298" t="s">
        <v>2325</v>
      </c>
      <c r="AG37" s="301"/>
      <c r="AH37" s="300"/>
      <c r="AI37" s="298"/>
      <c r="AJ37" s="298"/>
      <c r="AK37" s="299"/>
      <c r="AL37" s="298"/>
      <c r="AM37" s="296"/>
      <c r="AN37" s="283"/>
      <c r="AO37" s="63">
        <v>1</v>
      </c>
    </row>
    <row r="38" spans="1:41" s="303" customFormat="1" ht="24.95" customHeight="1">
      <c r="A38" s="284"/>
      <c r="B38" s="268" t="s">
        <v>184</v>
      </c>
      <c r="C38" s="287" t="s">
        <v>2324</v>
      </c>
      <c r="D38" s="284"/>
      <c r="E38" s="284"/>
      <c r="F38" s="284"/>
      <c r="G38" s="284"/>
      <c r="H38" s="284"/>
      <c r="I38" s="284"/>
      <c r="J38" s="284"/>
      <c r="K38" s="284"/>
      <c r="L38" s="284"/>
      <c r="M38" s="284"/>
      <c r="N38" s="268" t="s">
        <v>184</v>
      </c>
      <c r="O38" s="287" t="s">
        <v>2323</v>
      </c>
      <c r="P38" s="284"/>
      <c r="Q38" s="284"/>
      <c r="R38" s="284"/>
      <c r="S38" s="284"/>
      <c r="T38" s="284"/>
      <c r="U38" s="284"/>
      <c r="V38" s="284"/>
      <c r="W38" s="284"/>
      <c r="X38" s="284"/>
      <c r="Y38" s="284"/>
      <c r="Z38" s="284"/>
      <c r="AA38" s="284"/>
      <c r="AB38" s="47"/>
      <c r="AC38" s="283"/>
      <c r="AD38" s="283"/>
      <c r="AE38" s="298"/>
      <c r="AF38" s="297"/>
      <c r="AG38" s="614" t="s">
        <v>2322</v>
      </c>
      <c r="AH38" s="614"/>
      <c r="AI38" s="614"/>
      <c r="AJ38" s="614"/>
      <c r="AK38" s="614"/>
      <c r="AL38" s="614"/>
      <c r="AM38" s="296"/>
      <c r="AN38" s="283"/>
      <c r="AO38" s="63">
        <v>1</v>
      </c>
    </row>
    <row r="39" spans="1:41" s="303" customFormat="1" ht="24.95" customHeight="1">
      <c r="A39" s="284"/>
      <c r="B39" s="294"/>
      <c r="C39" s="288"/>
      <c r="D39" s="284"/>
      <c r="E39" s="284"/>
      <c r="F39" s="284"/>
      <c r="G39" s="284"/>
      <c r="H39" s="284"/>
      <c r="I39" s="284"/>
      <c r="J39" s="284"/>
      <c r="K39" s="284"/>
      <c r="L39" s="284"/>
      <c r="M39" s="284"/>
      <c r="N39" s="294"/>
      <c r="O39" s="288"/>
      <c r="P39" s="284"/>
      <c r="Q39" s="284"/>
      <c r="R39" s="284"/>
      <c r="S39" s="284"/>
      <c r="T39" s="284"/>
      <c r="U39" s="284"/>
      <c r="V39" s="284"/>
      <c r="W39" s="284"/>
      <c r="X39" s="284"/>
      <c r="Y39" s="284"/>
      <c r="Z39" s="284"/>
      <c r="AA39" s="284"/>
      <c r="AB39" s="47"/>
      <c r="AC39" s="283"/>
      <c r="AD39" s="283"/>
      <c r="AE39" s="283"/>
      <c r="AF39" s="283"/>
      <c r="AG39" s="283"/>
      <c r="AH39" s="283"/>
      <c r="AI39" s="283"/>
      <c r="AJ39" s="283"/>
      <c r="AK39" s="283"/>
      <c r="AL39" s="283"/>
      <c r="AM39" s="283"/>
      <c r="AN39" s="283"/>
      <c r="AO39" s="63">
        <v>1</v>
      </c>
    </row>
    <row r="40" spans="1:41" s="303" customFormat="1" ht="24.95" customHeight="1">
      <c r="A40" s="284"/>
      <c r="B40" s="294" t="s">
        <v>2321</v>
      </c>
      <c r="C40" s="287"/>
      <c r="D40" s="284"/>
      <c r="E40" s="284"/>
      <c r="F40" s="284"/>
      <c r="G40" s="284"/>
      <c r="H40" s="284"/>
      <c r="I40" s="284"/>
      <c r="J40" s="284"/>
      <c r="K40" s="284"/>
      <c r="L40" s="284"/>
      <c r="M40" s="284"/>
      <c r="N40" s="294" t="s">
        <v>2320</v>
      </c>
      <c r="O40" s="288"/>
      <c r="P40" s="284"/>
      <c r="Q40" s="284"/>
      <c r="R40" s="284"/>
      <c r="S40" s="284"/>
      <c r="T40" s="284"/>
      <c r="U40" s="284"/>
      <c r="V40" s="284"/>
      <c r="W40" s="284"/>
      <c r="X40" s="284"/>
      <c r="Y40" s="284"/>
      <c r="Z40" s="284"/>
      <c r="AA40" s="284"/>
      <c r="AB40" s="47"/>
      <c r="AC40" s="283"/>
      <c r="AD40" s="283"/>
      <c r="AE40" s="302"/>
      <c r="AF40" s="298" t="s">
        <v>2319</v>
      </c>
      <c r="AG40" s="301"/>
      <c r="AH40" s="300"/>
      <c r="AI40" s="298"/>
      <c r="AJ40" s="298"/>
      <c r="AK40" s="299"/>
      <c r="AL40" s="298"/>
      <c r="AM40" s="296"/>
      <c r="AN40" s="283"/>
      <c r="AO40" s="63">
        <v>1</v>
      </c>
    </row>
    <row r="41" spans="1:41" s="303" customFormat="1" ht="24.95" customHeight="1">
      <c r="A41" s="284"/>
      <c r="B41" s="304" t="s">
        <v>577</v>
      </c>
      <c r="C41" s="287" t="s">
        <v>2318</v>
      </c>
      <c r="D41" s="284"/>
      <c r="E41" s="284"/>
      <c r="F41" s="284"/>
      <c r="G41" s="284"/>
      <c r="H41" s="284"/>
      <c r="I41" s="284"/>
      <c r="J41" s="284"/>
      <c r="K41" s="284"/>
      <c r="L41" s="284"/>
      <c r="M41" s="284"/>
      <c r="N41" s="294" t="s">
        <v>2317</v>
      </c>
      <c r="O41" s="288"/>
      <c r="P41" s="284"/>
      <c r="Q41" s="284"/>
      <c r="R41" s="284"/>
      <c r="S41" s="284"/>
      <c r="T41" s="284"/>
      <c r="U41" s="284"/>
      <c r="V41" s="284"/>
      <c r="W41" s="284"/>
      <c r="X41" s="284"/>
      <c r="Y41" s="284"/>
      <c r="Z41" s="284"/>
      <c r="AA41" s="284"/>
      <c r="AB41" s="47"/>
      <c r="AC41" s="283"/>
      <c r="AD41" s="283"/>
      <c r="AE41" s="298"/>
      <c r="AF41" s="297"/>
      <c r="AG41" s="614" t="s">
        <v>2316</v>
      </c>
      <c r="AH41" s="614"/>
      <c r="AI41" s="614"/>
      <c r="AJ41" s="614"/>
      <c r="AK41" s="614"/>
      <c r="AL41" s="614"/>
      <c r="AM41" s="296"/>
      <c r="AN41" s="283"/>
      <c r="AO41" s="63">
        <v>1</v>
      </c>
    </row>
    <row r="42" spans="1:41" s="303" customFormat="1" ht="24.95" customHeight="1">
      <c r="A42" s="284"/>
      <c r="B42" s="294"/>
      <c r="C42" s="288"/>
      <c r="D42" s="284"/>
      <c r="E42" s="284"/>
      <c r="F42" s="284"/>
      <c r="G42" s="284"/>
      <c r="H42" s="284"/>
      <c r="I42" s="284"/>
      <c r="J42" s="284"/>
      <c r="K42" s="284"/>
      <c r="L42" s="284"/>
      <c r="M42" s="284"/>
      <c r="N42" s="268" t="s">
        <v>184</v>
      </c>
      <c r="O42" s="287" t="s">
        <v>2315</v>
      </c>
      <c r="P42" s="284"/>
      <c r="Q42" s="284"/>
      <c r="R42" s="284"/>
      <c r="S42" s="284"/>
      <c r="T42" s="284"/>
      <c r="U42" s="284"/>
      <c r="V42" s="284"/>
      <c r="W42" s="284"/>
      <c r="X42" s="284"/>
      <c r="Y42" s="284"/>
      <c r="Z42" s="284"/>
      <c r="AA42" s="284"/>
      <c r="AB42" s="47"/>
      <c r="AC42" s="283"/>
      <c r="AD42" s="283"/>
      <c r="AE42" s="283"/>
      <c r="AF42" s="283"/>
      <c r="AG42" s="283"/>
      <c r="AH42" s="283"/>
      <c r="AI42" s="283"/>
      <c r="AJ42" s="283"/>
      <c r="AK42" s="283"/>
      <c r="AL42" s="283"/>
      <c r="AM42" s="283"/>
      <c r="AN42" s="283"/>
      <c r="AO42" s="63">
        <v>1</v>
      </c>
    </row>
    <row r="43" spans="1:41" s="303" customFormat="1" ht="24.95" customHeight="1">
      <c r="A43" s="284"/>
      <c r="B43" s="294" t="s">
        <v>2314</v>
      </c>
      <c r="C43" s="288"/>
      <c r="D43" s="284"/>
      <c r="E43" s="284"/>
      <c r="F43" s="284"/>
      <c r="G43" s="284"/>
      <c r="H43" s="284"/>
      <c r="I43" s="284"/>
      <c r="J43" s="284"/>
      <c r="K43" s="284"/>
      <c r="L43" s="284"/>
      <c r="M43" s="284"/>
      <c r="N43" s="268" t="s">
        <v>184</v>
      </c>
      <c r="O43" s="287" t="s">
        <v>2313</v>
      </c>
      <c r="P43" s="284"/>
      <c r="Q43" s="284"/>
      <c r="R43" s="284"/>
      <c r="S43" s="284"/>
      <c r="T43" s="284"/>
      <c r="U43" s="284"/>
      <c r="V43" s="284"/>
      <c r="W43" s="284"/>
      <c r="X43" s="284"/>
      <c r="Y43" s="284"/>
      <c r="Z43" s="284"/>
      <c r="AA43" s="284"/>
      <c r="AB43" s="47"/>
      <c r="AC43" s="283"/>
      <c r="AD43" s="283"/>
      <c r="AE43" s="302"/>
      <c r="AF43" s="298" t="s">
        <v>2312</v>
      </c>
      <c r="AG43" s="301"/>
      <c r="AH43" s="300"/>
      <c r="AI43" s="298"/>
      <c r="AJ43" s="298"/>
      <c r="AK43" s="299"/>
      <c r="AL43" s="298"/>
      <c r="AM43" s="296"/>
      <c r="AN43" s="283"/>
      <c r="AO43" s="63">
        <v>1</v>
      </c>
    </row>
    <row r="44" spans="1:41" s="149" customFormat="1" ht="24.95" customHeight="1">
      <c r="A44" s="284"/>
      <c r="B44" s="304" t="s">
        <v>2311</v>
      </c>
      <c r="C44" s="287" t="s">
        <v>2310</v>
      </c>
      <c r="D44" s="284"/>
      <c r="E44" s="284"/>
      <c r="F44" s="284"/>
      <c r="G44" s="284"/>
      <c r="H44" s="284"/>
      <c r="I44" s="284" t="s">
        <v>15</v>
      </c>
      <c r="J44" s="284"/>
      <c r="K44" s="284"/>
      <c r="L44" s="284"/>
      <c r="M44" s="284"/>
      <c r="N44" s="294"/>
      <c r="O44" s="287"/>
      <c r="P44" s="284"/>
      <c r="Q44" s="284"/>
      <c r="R44" s="284"/>
      <c r="S44" s="284"/>
      <c r="T44" s="284"/>
      <c r="U44" s="284"/>
      <c r="V44" s="284"/>
      <c r="W44" s="284"/>
      <c r="X44" s="284"/>
      <c r="Y44" s="284"/>
      <c r="Z44" s="284"/>
      <c r="AA44" s="284"/>
      <c r="AB44" s="47"/>
      <c r="AC44" s="283"/>
      <c r="AD44" s="283"/>
      <c r="AE44" s="298"/>
      <c r="AF44" s="297"/>
      <c r="AG44" s="614" t="s">
        <v>2309</v>
      </c>
      <c r="AH44" s="614"/>
      <c r="AI44" s="614"/>
      <c r="AJ44" s="614"/>
      <c r="AK44" s="614"/>
      <c r="AL44" s="614"/>
      <c r="AM44" s="296"/>
      <c r="AN44" s="283"/>
      <c r="AO44" s="63">
        <v>1</v>
      </c>
    </row>
    <row r="45" spans="1:41" s="149" customFormat="1" ht="24.95" customHeight="1">
      <c r="A45" s="284"/>
      <c r="B45" s="294"/>
      <c r="C45" s="287" t="s">
        <v>2200</v>
      </c>
      <c r="D45" s="284"/>
      <c r="E45" s="284"/>
      <c r="F45" s="284"/>
      <c r="G45" s="284"/>
      <c r="H45" s="284"/>
      <c r="I45" s="284"/>
      <c r="J45" s="284"/>
      <c r="K45" s="284"/>
      <c r="L45" s="284"/>
      <c r="M45" s="284"/>
      <c r="N45" s="294" t="s">
        <v>2308</v>
      </c>
      <c r="O45" s="288"/>
      <c r="P45" s="284"/>
      <c r="Q45" s="284"/>
      <c r="R45" s="284"/>
      <c r="S45" s="284"/>
      <c r="T45" s="284"/>
      <c r="U45" s="284"/>
      <c r="V45" s="284"/>
      <c r="W45" s="284"/>
      <c r="X45" s="284"/>
      <c r="Y45" s="284"/>
      <c r="Z45" s="284"/>
      <c r="AA45" s="284"/>
      <c r="AB45" s="47"/>
      <c r="AC45" s="283"/>
      <c r="AD45" s="283"/>
      <c r="AE45" s="283"/>
      <c r="AF45" s="283"/>
      <c r="AG45" s="283"/>
      <c r="AH45" s="283"/>
      <c r="AI45" s="283"/>
      <c r="AJ45" s="283"/>
      <c r="AK45" s="283"/>
      <c r="AL45" s="283"/>
      <c r="AM45" s="283"/>
      <c r="AN45" s="283"/>
      <c r="AO45" s="63">
        <v>1</v>
      </c>
    </row>
    <row r="46" spans="1:41" s="149" customFormat="1" ht="24.95" customHeight="1">
      <c r="A46" s="284"/>
      <c r="B46" s="294" t="s">
        <v>2307</v>
      </c>
      <c r="C46" s="288"/>
      <c r="D46" s="284"/>
      <c r="E46" s="284"/>
      <c r="F46" s="284"/>
      <c r="G46" s="284"/>
      <c r="H46" s="284"/>
      <c r="I46" s="284"/>
      <c r="J46" s="284"/>
      <c r="K46" s="284"/>
      <c r="L46" s="284"/>
      <c r="M46" s="284"/>
      <c r="N46" s="268" t="s">
        <v>184</v>
      </c>
      <c r="O46" s="288" t="s">
        <v>750</v>
      </c>
      <c r="P46" s="284"/>
      <c r="Q46" s="284"/>
      <c r="R46" s="284"/>
      <c r="S46" s="284"/>
      <c r="T46" s="284"/>
      <c r="U46" s="284"/>
      <c r="V46" s="284"/>
      <c r="W46" s="284"/>
      <c r="X46" s="284"/>
      <c r="Y46" s="284"/>
      <c r="Z46" s="284"/>
      <c r="AA46" s="284"/>
      <c r="AB46" s="47"/>
      <c r="AC46" s="283"/>
      <c r="AD46" s="283"/>
      <c r="AE46" s="302"/>
      <c r="AF46" s="298" t="s">
        <v>2306</v>
      </c>
      <c r="AG46" s="301"/>
      <c r="AH46" s="300"/>
      <c r="AI46" s="298"/>
      <c r="AJ46" s="298"/>
      <c r="AK46" s="299"/>
      <c r="AL46" s="298"/>
      <c r="AM46" s="296"/>
      <c r="AN46" s="283"/>
      <c r="AO46" s="63">
        <v>1</v>
      </c>
    </row>
    <row r="47" spans="1:41" s="149" customFormat="1" ht="24.95" customHeight="1">
      <c r="A47" s="284"/>
      <c r="B47" s="295" t="s">
        <v>2201</v>
      </c>
      <c r="C47" s="287" t="s">
        <v>2305</v>
      </c>
      <c r="D47" s="284"/>
      <c r="E47" s="284"/>
      <c r="F47" s="284"/>
      <c r="G47" s="284"/>
      <c r="H47" s="284"/>
      <c r="I47" s="284"/>
      <c r="J47" s="284"/>
      <c r="K47" s="284"/>
      <c r="L47" s="284"/>
      <c r="M47" s="284"/>
      <c r="N47" s="294"/>
      <c r="O47" s="288"/>
      <c r="P47" s="284"/>
      <c r="Q47" s="284"/>
      <c r="R47" s="284"/>
      <c r="S47" s="284"/>
      <c r="T47" s="284"/>
      <c r="U47" s="284"/>
      <c r="V47" s="284"/>
      <c r="W47" s="284"/>
      <c r="X47" s="284"/>
      <c r="Y47" s="284"/>
      <c r="Z47" s="284"/>
      <c r="AA47" s="284"/>
      <c r="AB47" s="47"/>
      <c r="AC47" s="283"/>
      <c r="AD47" s="283"/>
      <c r="AE47" s="298"/>
      <c r="AF47" s="297"/>
      <c r="AG47" s="614" t="s">
        <v>2304</v>
      </c>
      <c r="AH47" s="614"/>
      <c r="AI47" s="614"/>
      <c r="AJ47" s="614"/>
      <c r="AK47" s="614"/>
      <c r="AL47" s="614"/>
      <c r="AM47" s="296"/>
      <c r="AN47" s="283"/>
      <c r="AO47" s="63">
        <v>1</v>
      </c>
    </row>
    <row r="48" spans="1:41" s="149" customFormat="1" ht="24.95" customHeight="1">
      <c r="A48" s="284"/>
      <c r="B48" s="268" t="s">
        <v>184</v>
      </c>
      <c r="C48" s="287" t="s">
        <v>2303</v>
      </c>
      <c r="D48" s="284"/>
      <c r="E48" s="284"/>
      <c r="F48" s="284"/>
      <c r="G48" s="284"/>
      <c r="H48" s="284"/>
      <c r="I48" s="284"/>
      <c r="J48" s="284"/>
      <c r="K48" s="284"/>
      <c r="L48" s="284"/>
      <c r="M48" s="284"/>
      <c r="N48" s="294" t="s">
        <v>2302</v>
      </c>
      <c r="O48" s="288"/>
      <c r="P48" s="284"/>
      <c r="Q48" s="284"/>
      <c r="R48" s="284"/>
      <c r="S48" s="284"/>
      <c r="T48" s="284"/>
      <c r="U48" s="284"/>
      <c r="V48" s="284"/>
      <c r="W48" s="284"/>
      <c r="X48" s="284"/>
      <c r="Y48" s="284"/>
      <c r="Z48" s="284"/>
      <c r="AA48" s="284"/>
      <c r="AB48" s="47"/>
      <c r="AC48" s="283"/>
      <c r="AD48" s="283"/>
      <c r="AE48" s="283"/>
      <c r="AF48" s="283"/>
      <c r="AG48" s="283"/>
      <c r="AH48" s="283"/>
      <c r="AI48" s="283"/>
      <c r="AJ48" s="283"/>
      <c r="AK48" s="283"/>
      <c r="AL48" s="283"/>
      <c r="AM48" s="283"/>
      <c r="AN48" s="283"/>
      <c r="AO48" s="63">
        <v>1</v>
      </c>
    </row>
    <row r="49" spans="1:41" s="149" customFormat="1" ht="24.95" customHeight="1">
      <c r="A49" s="284"/>
      <c r="B49" s="294"/>
      <c r="C49" s="287"/>
      <c r="D49" s="284"/>
      <c r="E49" s="284"/>
      <c r="F49" s="284"/>
      <c r="G49" s="284"/>
      <c r="H49" s="284"/>
      <c r="I49" s="284"/>
      <c r="J49" s="284"/>
      <c r="K49" s="284"/>
      <c r="L49" s="284"/>
      <c r="M49" s="284"/>
      <c r="N49" s="268" t="s">
        <v>184</v>
      </c>
      <c r="O49" s="287" t="s">
        <v>2301</v>
      </c>
      <c r="P49" s="284"/>
      <c r="Q49" s="284"/>
      <c r="R49" s="284"/>
      <c r="S49" s="284"/>
      <c r="T49" s="284"/>
      <c r="U49" s="284"/>
      <c r="V49" s="284"/>
      <c r="W49" s="284"/>
      <c r="X49" s="284"/>
      <c r="Y49" s="284"/>
      <c r="Z49" s="284"/>
      <c r="AA49" s="284"/>
      <c r="AB49" s="47"/>
      <c r="AC49" s="283"/>
      <c r="AD49" s="283"/>
      <c r="AE49" s="302"/>
      <c r="AF49" s="298" t="s">
        <v>2300</v>
      </c>
      <c r="AG49" s="301"/>
      <c r="AH49" s="300"/>
      <c r="AI49" s="298"/>
      <c r="AJ49" s="298"/>
      <c r="AK49" s="299"/>
      <c r="AL49" s="298"/>
      <c r="AM49" s="296"/>
      <c r="AN49" s="283"/>
      <c r="AO49" s="63">
        <v>1</v>
      </c>
    </row>
    <row r="50" spans="1:41" s="149" customFormat="1" ht="24.95" customHeight="1">
      <c r="A50" s="284"/>
      <c r="B50" s="294" t="s">
        <v>2299</v>
      </c>
      <c r="C50" s="288"/>
      <c r="D50" s="284"/>
      <c r="E50" s="284"/>
      <c r="F50" s="284"/>
      <c r="G50" s="284"/>
      <c r="H50" s="284"/>
      <c r="I50" s="284"/>
      <c r="J50" s="284"/>
      <c r="K50" s="284"/>
      <c r="L50" s="284"/>
      <c r="M50" s="284"/>
      <c r="N50" s="294"/>
      <c r="O50" s="288"/>
      <c r="P50" s="284"/>
      <c r="Q50" s="284"/>
      <c r="R50" s="284"/>
      <c r="S50" s="284"/>
      <c r="T50" s="284"/>
      <c r="U50" s="284"/>
      <c r="V50" s="284"/>
      <c r="W50" s="284"/>
      <c r="X50" s="284"/>
      <c r="Y50" s="284"/>
      <c r="Z50" s="284"/>
      <c r="AA50" s="284"/>
      <c r="AB50" s="47"/>
      <c r="AC50" s="283"/>
      <c r="AD50" s="283"/>
      <c r="AE50" s="298"/>
      <c r="AF50" s="297"/>
      <c r="AG50" s="614" t="s">
        <v>2298</v>
      </c>
      <c r="AH50" s="614"/>
      <c r="AI50" s="614"/>
      <c r="AJ50" s="614"/>
      <c r="AK50" s="614"/>
      <c r="AL50" s="614"/>
      <c r="AM50" s="296"/>
      <c r="AN50" s="283"/>
      <c r="AO50" s="63">
        <v>1</v>
      </c>
    </row>
    <row r="51" spans="1:41" s="149" customFormat="1" ht="24.95" customHeight="1">
      <c r="A51" s="284"/>
      <c r="B51" s="295" t="s">
        <v>2201</v>
      </c>
      <c r="C51" s="287" t="s">
        <v>2297</v>
      </c>
      <c r="D51" s="284"/>
      <c r="E51" s="284"/>
      <c r="F51" s="284"/>
      <c r="G51" s="284"/>
      <c r="H51" s="284"/>
      <c r="I51" s="284"/>
      <c r="J51" s="284"/>
      <c r="K51" s="284"/>
      <c r="L51" s="284"/>
      <c r="M51" s="284"/>
      <c r="N51" s="294" t="s">
        <v>2296</v>
      </c>
      <c r="O51" s="288"/>
      <c r="P51" s="284"/>
      <c r="Q51" s="284"/>
      <c r="R51" s="284"/>
      <c r="S51" s="284"/>
      <c r="T51" s="284"/>
      <c r="U51" s="284"/>
      <c r="V51" s="284"/>
      <c r="W51" s="284"/>
      <c r="X51" s="284"/>
      <c r="Y51" s="284"/>
      <c r="Z51" s="284"/>
      <c r="AA51" s="284"/>
      <c r="AB51" s="47"/>
      <c r="AC51" s="283"/>
      <c r="AD51" s="283"/>
      <c r="AE51" s="283"/>
      <c r="AF51" s="283"/>
      <c r="AG51" s="283"/>
      <c r="AH51" s="283"/>
      <c r="AI51" s="283"/>
      <c r="AJ51" s="283"/>
      <c r="AK51" s="283"/>
      <c r="AL51" s="283"/>
      <c r="AM51" s="283"/>
      <c r="AN51" s="283"/>
      <c r="AO51" s="63">
        <v>1</v>
      </c>
    </row>
    <row r="52" spans="1:41" s="149" customFormat="1" ht="24.95" customHeight="1">
      <c r="A52" s="284"/>
      <c r="B52" s="294"/>
      <c r="C52" s="287"/>
      <c r="D52" s="284"/>
      <c r="E52" s="284"/>
      <c r="F52" s="284"/>
      <c r="G52" s="284"/>
      <c r="H52" s="284"/>
      <c r="I52" s="284"/>
      <c r="J52" s="284"/>
      <c r="K52" s="284"/>
      <c r="L52" s="284"/>
      <c r="M52" s="284"/>
      <c r="N52" s="268" t="s">
        <v>184</v>
      </c>
      <c r="O52" s="287" t="s">
        <v>2295</v>
      </c>
      <c r="P52" s="284"/>
      <c r="Q52" s="284"/>
      <c r="R52" s="284"/>
      <c r="S52" s="284"/>
      <c r="T52" s="284"/>
      <c r="U52" s="284"/>
      <c r="V52" s="284"/>
      <c r="W52" s="284"/>
      <c r="X52" s="284"/>
      <c r="Y52" s="284"/>
      <c r="Z52" s="284"/>
      <c r="AA52" s="284"/>
      <c r="AB52" s="47"/>
      <c r="AC52" s="283"/>
      <c r="AD52" s="283"/>
      <c r="AE52" s="302"/>
      <c r="AF52" s="298" t="s">
        <v>2294</v>
      </c>
      <c r="AG52" s="301"/>
      <c r="AH52" s="300"/>
      <c r="AI52" s="298"/>
      <c r="AJ52" s="298"/>
      <c r="AK52" s="299"/>
      <c r="AL52" s="298"/>
      <c r="AM52" s="296"/>
      <c r="AN52" s="283"/>
      <c r="AO52" s="63">
        <v>1</v>
      </c>
    </row>
    <row r="53" spans="1:41" s="149" customFormat="1" ht="24.95" customHeight="1">
      <c r="A53" s="284"/>
      <c r="B53" s="294" t="s">
        <v>2293</v>
      </c>
      <c r="C53" s="287"/>
      <c r="D53" s="284"/>
      <c r="E53" s="284"/>
      <c r="F53" s="284"/>
      <c r="G53" s="284"/>
      <c r="H53" s="284"/>
      <c r="I53" s="284"/>
      <c r="J53" s="284"/>
      <c r="K53" s="284"/>
      <c r="L53" s="284"/>
      <c r="M53" s="284"/>
      <c r="N53" s="294"/>
      <c r="O53" s="288"/>
      <c r="P53" s="284"/>
      <c r="Q53" s="284"/>
      <c r="R53" s="284"/>
      <c r="S53" s="284"/>
      <c r="T53" s="284"/>
      <c r="U53" s="284"/>
      <c r="V53" s="284"/>
      <c r="W53" s="284"/>
      <c r="X53" s="284"/>
      <c r="Y53" s="284"/>
      <c r="Z53" s="284"/>
      <c r="AA53" s="284"/>
      <c r="AB53" s="47"/>
      <c r="AC53" s="283"/>
      <c r="AD53" s="283"/>
      <c r="AE53" s="298"/>
      <c r="AF53" s="297"/>
      <c r="AG53" s="614" t="s">
        <v>2292</v>
      </c>
      <c r="AH53" s="614"/>
      <c r="AI53" s="614"/>
      <c r="AJ53" s="614"/>
      <c r="AK53" s="614"/>
      <c r="AL53" s="614"/>
      <c r="AM53" s="296"/>
      <c r="AN53" s="283"/>
      <c r="AO53" s="63">
        <v>1</v>
      </c>
    </row>
    <row r="54" spans="1:41" s="149" customFormat="1" ht="24.95" customHeight="1">
      <c r="A54" s="284"/>
      <c r="B54" s="295" t="s">
        <v>2201</v>
      </c>
      <c r="C54" s="287" t="s">
        <v>2291</v>
      </c>
      <c r="D54" s="284"/>
      <c r="E54" s="284"/>
      <c r="F54" s="284"/>
      <c r="G54" s="284"/>
      <c r="H54" s="284"/>
      <c r="I54" s="284" t="s">
        <v>15</v>
      </c>
      <c r="J54" s="284"/>
      <c r="K54" s="284"/>
      <c r="L54" s="284"/>
      <c r="M54" s="284"/>
      <c r="N54" s="294" t="s">
        <v>2290</v>
      </c>
      <c r="O54" s="288"/>
      <c r="P54" s="284"/>
      <c r="Q54" s="284"/>
      <c r="R54" s="284"/>
      <c r="S54" s="284"/>
      <c r="T54" s="284"/>
      <c r="U54" s="284"/>
      <c r="V54" s="284"/>
      <c r="W54" s="284"/>
      <c r="X54" s="284"/>
      <c r="Y54" s="284"/>
      <c r="Z54" s="284"/>
      <c r="AA54" s="284"/>
      <c r="AB54" s="47"/>
      <c r="AC54" s="283"/>
      <c r="AD54" s="283"/>
      <c r="AE54" s="283"/>
      <c r="AF54" s="283"/>
      <c r="AG54" s="283"/>
      <c r="AH54" s="283"/>
      <c r="AI54" s="283"/>
      <c r="AJ54" s="283"/>
      <c r="AK54" s="283"/>
      <c r="AL54" s="283"/>
      <c r="AM54" s="283"/>
      <c r="AN54" s="283"/>
      <c r="AO54" s="63">
        <v>1</v>
      </c>
    </row>
    <row r="55" spans="1:41" s="149" customFormat="1" ht="24.95" customHeight="1">
      <c r="A55" s="284"/>
      <c r="B55" s="294"/>
      <c r="C55" s="287"/>
      <c r="D55" s="284"/>
      <c r="E55" s="284"/>
      <c r="F55" s="284"/>
      <c r="G55" s="284"/>
      <c r="H55" s="284"/>
      <c r="I55" s="284"/>
      <c r="J55" s="284"/>
      <c r="K55" s="284"/>
      <c r="L55" s="284"/>
      <c r="M55" s="284"/>
      <c r="N55" s="268" t="s">
        <v>184</v>
      </c>
      <c r="O55" s="287" t="s">
        <v>2289</v>
      </c>
      <c r="P55" s="284"/>
      <c r="Q55" s="284"/>
      <c r="R55" s="284"/>
      <c r="S55" s="284"/>
      <c r="T55" s="284"/>
      <c r="U55" s="284"/>
      <c r="V55" s="284"/>
      <c r="W55" s="284"/>
      <c r="X55" s="284"/>
      <c r="Y55" s="284"/>
      <c r="Z55" s="284"/>
      <c r="AA55" s="284"/>
      <c r="AB55" s="47"/>
      <c r="AC55" s="283"/>
      <c r="AD55" s="283"/>
      <c r="AE55" s="302"/>
      <c r="AF55" s="298" t="s">
        <v>2271</v>
      </c>
      <c r="AG55" s="301"/>
      <c r="AH55" s="300"/>
      <c r="AI55" s="298"/>
      <c r="AJ55" s="298"/>
      <c r="AK55" s="299"/>
      <c r="AL55" s="298"/>
      <c r="AM55" s="296"/>
      <c r="AN55" s="283"/>
      <c r="AO55" s="63">
        <v>1</v>
      </c>
    </row>
    <row r="56" spans="1:41" s="149" customFormat="1" ht="24.95" customHeight="1">
      <c r="A56" s="284"/>
      <c r="B56" s="294" t="s">
        <v>2288</v>
      </c>
      <c r="C56" s="288"/>
      <c r="D56" s="284"/>
      <c r="E56" s="284"/>
      <c r="F56" s="284"/>
      <c r="G56" s="284"/>
      <c r="H56" s="284"/>
      <c r="I56" s="284"/>
      <c r="J56" s="284"/>
      <c r="K56" s="284"/>
      <c r="L56" s="284"/>
      <c r="M56" s="284"/>
      <c r="N56" s="294"/>
      <c r="O56" s="288"/>
      <c r="P56" s="284"/>
      <c r="Q56" s="284"/>
      <c r="R56" s="284"/>
      <c r="S56" s="284"/>
      <c r="T56" s="284"/>
      <c r="U56" s="284"/>
      <c r="V56" s="284"/>
      <c r="W56" s="284"/>
      <c r="X56" s="284"/>
      <c r="Y56" s="284"/>
      <c r="Z56" s="284"/>
      <c r="AA56" s="284"/>
      <c r="AB56" s="47"/>
      <c r="AC56" s="283"/>
      <c r="AD56" s="283"/>
      <c r="AE56" s="298"/>
      <c r="AF56" s="297"/>
      <c r="AG56" s="614" t="s">
        <v>2287</v>
      </c>
      <c r="AH56" s="614"/>
      <c r="AI56" s="614"/>
      <c r="AJ56" s="614"/>
      <c r="AK56" s="614"/>
      <c r="AL56" s="614"/>
      <c r="AM56" s="296"/>
      <c r="AN56" s="283"/>
      <c r="AO56" s="63">
        <v>1</v>
      </c>
    </row>
    <row r="57" spans="1:41" s="149" customFormat="1" ht="24.95" customHeight="1">
      <c r="A57" s="284"/>
      <c r="B57" s="295" t="s">
        <v>2201</v>
      </c>
      <c r="C57" s="287" t="s">
        <v>2286</v>
      </c>
      <c r="D57" s="284"/>
      <c r="E57" s="284"/>
      <c r="F57" s="284"/>
      <c r="G57" s="284"/>
      <c r="H57" s="284"/>
      <c r="I57" s="284"/>
      <c r="J57" s="284"/>
      <c r="K57" s="284"/>
      <c r="L57" s="284"/>
      <c r="M57" s="284"/>
      <c r="N57" s="294" t="s">
        <v>2285</v>
      </c>
      <c r="O57" s="288"/>
      <c r="P57" s="284"/>
      <c r="Q57" s="284"/>
      <c r="R57" s="284"/>
      <c r="S57" s="284"/>
      <c r="T57" s="284"/>
      <c r="U57" s="284"/>
      <c r="V57" s="284"/>
      <c r="W57" s="284"/>
      <c r="X57" s="284"/>
      <c r="Y57" s="284"/>
      <c r="Z57" s="284"/>
      <c r="AA57" s="284"/>
      <c r="AB57" s="47"/>
      <c r="AC57" s="283"/>
      <c r="AD57" s="283"/>
      <c r="AE57" s="283"/>
      <c r="AF57" s="283"/>
      <c r="AG57" s="283"/>
      <c r="AH57" s="283"/>
      <c r="AI57" s="283"/>
      <c r="AJ57" s="283"/>
      <c r="AK57" s="283"/>
      <c r="AL57" s="283"/>
      <c r="AM57" s="283"/>
      <c r="AN57" s="283"/>
      <c r="AO57" s="63">
        <v>1</v>
      </c>
    </row>
    <row r="58" spans="1:41" s="149" customFormat="1" ht="24.95" customHeight="1">
      <c r="A58" s="284"/>
      <c r="B58" s="294"/>
      <c r="C58" s="287"/>
      <c r="D58" s="284"/>
      <c r="E58" s="284"/>
      <c r="F58" s="284"/>
      <c r="G58" s="284"/>
      <c r="H58" s="284"/>
      <c r="I58" s="284"/>
      <c r="J58" s="284"/>
      <c r="K58" s="284"/>
      <c r="L58" s="284"/>
      <c r="M58" s="284"/>
      <c r="N58" s="268" t="s">
        <v>184</v>
      </c>
      <c r="O58" s="287" t="s">
        <v>2284</v>
      </c>
      <c r="P58" s="284"/>
      <c r="Q58" s="284"/>
      <c r="R58" s="284"/>
      <c r="S58" s="284"/>
      <c r="T58" s="284"/>
      <c r="U58" s="284"/>
      <c r="V58" s="284"/>
      <c r="W58" s="284"/>
      <c r="X58" s="284"/>
      <c r="Y58" s="284"/>
      <c r="Z58" s="284"/>
      <c r="AA58" s="284"/>
      <c r="AB58" s="47"/>
      <c r="AC58" s="283"/>
      <c r="AD58" s="283"/>
      <c r="AE58" s="302"/>
      <c r="AF58" s="298" t="s">
        <v>2283</v>
      </c>
      <c r="AG58" s="301"/>
      <c r="AH58" s="300"/>
      <c r="AI58" s="298"/>
      <c r="AJ58" s="298"/>
      <c r="AK58" s="299"/>
      <c r="AL58" s="298"/>
      <c r="AM58" s="296"/>
      <c r="AN58" s="283"/>
      <c r="AO58" s="63">
        <v>1</v>
      </c>
    </row>
    <row r="59" spans="1:41" s="149" customFormat="1" ht="24.95" customHeight="1">
      <c r="A59" s="284"/>
      <c r="B59" s="293" t="s">
        <v>2282</v>
      </c>
      <c r="C59" s="287"/>
      <c r="D59" s="284"/>
      <c r="E59" s="284"/>
      <c r="F59" s="284"/>
      <c r="G59" s="284"/>
      <c r="H59" s="284"/>
      <c r="I59" s="284"/>
      <c r="J59" s="284"/>
      <c r="K59" s="284"/>
      <c r="L59" s="284"/>
      <c r="M59" s="284"/>
      <c r="N59" s="294"/>
      <c r="O59" s="288"/>
      <c r="P59" s="284"/>
      <c r="Q59" s="284"/>
      <c r="R59" s="284"/>
      <c r="S59" s="284"/>
      <c r="T59" s="284"/>
      <c r="U59" s="284"/>
      <c r="V59" s="284"/>
      <c r="W59" s="284"/>
      <c r="X59" s="284"/>
      <c r="Y59" s="284"/>
      <c r="Z59" s="284"/>
      <c r="AA59" s="284"/>
      <c r="AB59" s="47"/>
      <c r="AC59" s="283"/>
      <c r="AD59" s="283"/>
      <c r="AE59" s="298"/>
      <c r="AF59" s="297"/>
      <c r="AG59" s="614" t="s">
        <v>2281</v>
      </c>
      <c r="AH59" s="614"/>
      <c r="AI59" s="614"/>
      <c r="AJ59" s="614"/>
      <c r="AK59" s="614"/>
      <c r="AL59" s="614"/>
      <c r="AM59" s="296"/>
      <c r="AN59" s="283"/>
      <c r="AO59" s="63">
        <v>1</v>
      </c>
    </row>
    <row r="60" spans="1:41" s="149" customFormat="1" ht="24.95" customHeight="1">
      <c r="A60" s="284"/>
      <c r="B60" s="295" t="s">
        <v>2201</v>
      </c>
      <c r="C60" s="287" t="s">
        <v>2280</v>
      </c>
      <c r="D60" s="284"/>
      <c r="E60" s="284"/>
      <c r="F60" s="284"/>
      <c r="G60" s="284"/>
      <c r="H60" s="284"/>
      <c r="I60" s="284"/>
      <c r="J60" s="284"/>
      <c r="K60" s="284"/>
      <c r="L60" s="284"/>
      <c r="M60" s="284"/>
      <c r="N60" s="294" t="s">
        <v>2279</v>
      </c>
      <c r="O60" s="288"/>
      <c r="P60" s="284"/>
      <c r="Q60" s="284"/>
      <c r="R60" s="284"/>
      <c r="S60" s="284"/>
      <c r="T60" s="284"/>
      <c r="U60" s="284"/>
      <c r="V60" s="284"/>
      <c r="W60" s="284"/>
      <c r="X60" s="284"/>
      <c r="Y60" s="284"/>
      <c r="Z60" s="284"/>
      <c r="AA60" s="284"/>
      <c r="AB60" s="47"/>
      <c r="AC60" s="283"/>
      <c r="AD60" s="283"/>
      <c r="AE60" s="283"/>
      <c r="AF60" s="283"/>
      <c r="AG60" s="283"/>
      <c r="AH60" s="283"/>
      <c r="AI60" s="283"/>
      <c r="AJ60" s="283"/>
      <c r="AK60" s="283"/>
      <c r="AL60" s="283"/>
      <c r="AM60" s="283"/>
      <c r="AN60" s="283"/>
      <c r="AO60" s="63">
        <v>1</v>
      </c>
    </row>
    <row r="61" spans="1:41" s="149" customFormat="1" ht="24.95" customHeight="1">
      <c r="A61" s="284"/>
      <c r="B61" s="294"/>
      <c r="C61" s="287"/>
      <c r="D61" s="284"/>
      <c r="E61" s="284"/>
      <c r="F61" s="284"/>
      <c r="G61" s="284"/>
      <c r="H61" s="284"/>
      <c r="I61" s="284"/>
      <c r="J61" s="284"/>
      <c r="K61" s="284"/>
      <c r="L61" s="284"/>
      <c r="M61" s="284"/>
      <c r="N61" s="268" t="s">
        <v>184</v>
      </c>
      <c r="O61" s="287" t="s">
        <v>2278</v>
      </c>
      <c r="P61" s="284"/>
      <c r="Q61" s="284"/>
      <c r="R61" s="284"/>
      <c r="S61" s="284"/>
      <c r="T61" s="284"/>
      <c r="U61" s="284"/>
      <c r="V61" s="284"/>
      <c r="W61" s="284"/>
      <c r="X61" s="284"/>
      <c r="Y61" s="284"/>
      <c r="Z61" s="284"/>
      <c r="AA61" s="284"/>
      <c r="AB61" s="47"/>
      <c r="AC61" s="283"/>
      <c r="AD61" s="283"/>
      <c r="AE61" s="302"/>
      <c r="AF61" s="298" t="s">
        <v>2277</v>
      </c>
      <c r="AG61" s="301"/>
      <c r="AH61" s="300"/>
      <c r="AI61" s="298"/>
      <c r="AJ61" s="298"/>
      <c r="AK61" s="299"/>
      <c r="AL61" s="298"/>
      <c r="AM61" s="296"/>
      <c r="AN61" s="283"/>
      <c r="AO61" s="63">
        <v>1</v>
      </c>
    </row>
    <row r="62" spans="1:41" s="149" customFormat="1" ht="24.95" customHeight="1">
      <c r="A62" s="284"/>
      <c r="B62" s="294" t="s">
        <v>2276</v>
      </c>
      <c r="C62" s="287"/>
      <c r="D62" s="284"/>
      <c r="E62" s="284"/>
      <c r="F62" s="284"/>
      <c r="G62" s="284"/>
      <c r="H62" s="284"/>
      <c r="I62" s="284"/>
      <c r="J62" s="284"/>
      <c r="K62" s="284"/>
      <c r="L62" s="284"/>
      <c r="M62" s="284"/>
      <c r="N62" s="294"/>
      <c r="O62" s="288"/>
      <c r="P62" s="284"/>
      <c r="Q62" s="284"/>
      <c r="R62" s="284"/>
      <c r="S62" s="284"/>
      <c r="T62" s="284"/>
      <c r="U62" s="284"/>
      <c r="V62" s="284"/>
      <c r="W62" s="284"/>
      <c r="X62" s="284"/>
      <c r="Y62" s="284"/>
      <c r="Z62" s="284"/>
      <c r="AA62" s="284"/>
      <c r="AB62" s="47"/>
      <c r="AC62" s="283"/>
      <c r="AD62" s="283"/>
      <c r="AE62" s="298"/>
      <c r="AF62" s="297"/>
      <c r="AG62" s="614" t="s">
        <v>2275</v>
      </c>
      <c r="AH62" s="614"/>
      <c r="AI62" s="614"/>
      <c r="AJ62" s="614"/>
      <c r="AK62" s="614"/>
      <c r="AL62" s="614"/>
      <c r="AM62" s="296"/>
      <c r="AN62" s="283"/>
      <c r="AO62" s="63">
        <v>1</v>
      </c>
    </row>
    <row r="63" spans="1:41" s="303" customFormat="1" ht="24.95" customHeight="1">
      <c r="A63" s="284"/>
      <c r="B63" s="295" t="s">
        <v>2201</v>
      </c>
      <c r="C63" s="287" t="s">
        <v>2274</v>
      </c>
      <c r="D63" s="284"/>
      <c r="E63" s="284"/>
      <c r="F63" s="284"/>
      <c r="G63" s="284"/>
      <c r="H63" s="284"/>
      <c r="I63" s="284"/>
      <c r="J63" s="284"/>
      <c r="K63" s="284"/>
      <c r="L63" s="284"/>
      <c r="M63" s="284"/>
      <c r="N63" s="294" t="s">
        <v>2273</v>
      </c>
      <c r="O63" s="288"/>
      <c r="P63" s="284"/>
      <c r="Q63" s="284"/>
      <c r="R63" s="284"/>
      <c r="S63" s="284"/>
      <c r="T63" s="284"/>
      <c r="U63" s="284"/>
      <c r="V63" s="284"/>
      <c r="W63" s="284"/>
      <c r="X63" s="284"/>
      <c r="Y63" s="284"/>
      <c r="Z63" s="284"/>
      <c r="AA63" s="284"/>
      <c r="AB63" s="47"/>
      <c r="AC63" s="283"/>
      <c r="AD63" s="283"/>
      <c r="AE63" s="283"/>
      <c r="AF63" s="283"/>
      <c r="AG63" s="283"/>
      <c r="AH63" s="283"/>
      <c r="AI63" s="283"/>
      <c r="AJ63" s="283"/>
      <c r="AK63" s="283"/>
      <c r="AL63" s="283"/>
      <c r="AM63" s="283"/>
      <c r="AN63" s="283"/>
      <c r="AO63" s="63">
        <v>1</v>
      </c>
    </row>
    <row r="64" spans="1:41" s="303" customFormat="1" ht="24.95" customHeight="1">
      <c r="A64" s="284"/>
      <c r="B64" s="294"/>
      <c r="C64" s="287"/>
      <c r="D64" s="284"/>
      <c r="E64" s="284"/>
      <c r="F64" s="284"/>
      <c r="G64" s="284"/>
      <c r="H64" s="284"/>
      <c r="I64" s="284"/>
      <c r="J64" s="284"/>
      <c r="K64" s="284"/>
      <c r="L64" s="284"/>
      <c r="M64" s="284"/>
      <c r="N64" s="268" t="s">
        <v>184</v>
      </c>
      <c r="O64" s="287" t="s">
        <v>2272</v>
      </c>
      <c r="P64" s="284"/>
      <c r="Q64" s="284"/>
      <c r="R64" s="284"/>
      <c r="S64" s="284"/>
      <c r="T64" s="284"/>
      <c r="U64" s="284"/>
      <c r="V64" s="284"/>
      <c r="W64" s="284"/>
      <c r="X64" s="284"/>
      <c r="Y64" s="284"/>
      <c r="Z64" s="284"/>
      <c r="AA64" s="284"/>
      <c r="AB64" s="47"/>
      <c r="AC64" s="283"/>
      <c r="AD64" s="283"/>
      <c r="AE64" s="302"/>
      <c r="AF64" s="298" t="s">
        <v>2271</v>
      </c>
      <c r="AG64" s="301"/>
      <c r="AH64" s="300"/>
      <c r="AI64" s="298"/>
      <c r="AJ64" s="298"/>
      <c r="AK64" s="299"/>
      <c r="AL64" s="298"/>
      <c r="AM64" s="296"/>
      <c r="AN64" s="283"/>
      <c r="AO64" s="63">
        <v>1</v>
      </c>
    </row>
    <row r="65" spans="1:41" s="303" customFormat="1" ht="24.95" customHeight="1">
      <c r="A65" s="284"/>
      <c r="B65" s="294" t="s">
        <v>2270</v>
      </c>
      <c r="C65" s="287"/>
      <c r="D65" s="284"/>
      <c r="E65" s="284"/>
      <c r="F65" s="284"/>
      <c r="G65" s="284"/>
      <c r="H65" s="284"/>
      <c r="I65" s="284"/>
      <c r="J65" s="284"/>
      <c r="K65" s="284"/>
      <c r="L65" s="284"/>
      <c r="M65" s="284"/>
      <c r="N65" s="294"/>
      <c r="O65" s="288"/>
      <c r="P65" s="284"/>
      <c r="Q65" s="284"/>
      <c r="R65" s="284"/>
      <c r="S65" s="284"/>
      <c r="T65" s="284"/>
      <c r="U65" s="284"/>
      <c r="V65" s="284"/>
      <c r="W65" s="284"/>
      <c r="X65" s="284"/>
      <c r="Y65" s="284"/>
      <c r="Z65" s="284"/>
      <c r="AA65" s="284"/>
      <c r="AB65" s="47"/>
      <c r="AC65" s="283"/>
      <c r="AD65" s="283"/>
      <c r="AE65" s="298"/>
      <c r="AF65" s="297"/>
      <c r="AG65" s="614" t="s">
        <v>2269</v>
      </c>
      <c r="AH65" s="614"/>
      <c r="AI65" s="614"/>
      <c r="AJ65" s="614"/>
      <c r="AK65" s="614"/>
      <c r="AL65" s="614"/>
      <c r="AM65" s="296"/>
      <c r="AN65" s="283"/>
      <c r="AO65" s="63">
        <v>1</v>
      </c>
    </row>
    <row r="66" spans="1:41" s="303" customFormat="1" ht="24.95" customHeight="1">
      <c r="A66" s="284"/>
      <c r="B66" s="295" t="s">
        <v>2201</v>
      </c>
      <c r="C66" s="287" t="s">
        <v>2268</v>
      </c>
      <c r="D66" s="284"/>
      <c r="E66" s="284"/>
      <c r="F66" s="284"/>
      <c r="G66" s="284"/>
      <c r="H66" s="284"/>
      <c r="I66" s="284"/>
      <c r="J66" s="284"/>
      <c r="K66" s="284"/>
      <c r="L66" s="284"/>
      <c r="M66" s="284"/>
      <c r="N66" s="294" t="s">
        <v>2267</v>
      </c>
      <c r="O66" s="288"/>
      <c r="P66" s="284"/>
      <c r="Q66" s="284"/>
      <c r="R66" s="284"/>
      <c r="S66" s="284"/>
      <c r="T66" s="284"/>
      <c r="U66" s="284"/>
      <c r="V66" s="284"/>
      <c r="W66" s="284"/>
      <c r="X66" s="284"/>
      <c r="Y66" s="284"/>
      <c r="Z66" s="284"/>
      <c r="AA66" s="284"/>
      <c r="AB66" s="47"/>
      <c r="AC66" s="283"/>
      <c r="AD66" s="283"/>
      <c r="AE66" s="283"/>
      <c r="AF66" s="283"/>
      <c r="AG66" s="283"/>
      <c r="AH66" s="283"/>
      <c r="AI66" s="283"/>
      <c r="AJ66" s="283"/>
      <c r="AK66" s="283"/>
      <c r="AL66" s="283"/>
      <c r="AM66" s="283"/>
      <c r="AN66" s="283"/>
      <c r="AO66" s="63">
        <v>1</v>
      </c>
    </row>
    <row r="67" spans="1:41" s="303" customFormat="1" ht="24.95" customHeight="1">
      <c r="A67" s="284"/>
      <c r="B67" s="294"/>
      <c r="C67" s="287"/>
      <c r="D67" s="284"/>
      <c r="E67" s="284"/>
      <c r="F67" s="284"/>
      <c r="G67" s="284"/>
      <c r="H67" s="284"/>
      <c r="I67" s="284"/>
      <c r="J67" s="284"/>
      <c r="K67" s="284"/>
      <c r="L67" s="284"/>
      <c r="M67" s="284"/>
      <c r="N67" s="268" t="s">
        <v>184</v>
      </c>
      <c r="O67" s="287" t="s">
        <v>2266</v>
      </c>
      <c r="P67" s="284"/>
      <c r="Q67" s="284"/>
      <c r="R67" s="284"/>
      <c r="S67" s="284"/>
      <c r="T67" s="284"/>
      <c r="U67" s="284"/>
      <c r="V67" s="284"/>
      <c r="W67" s="284"/>
      <c r="X67" s="284"/>
      <c r="Y67" s="284"/>
      <c r="Z67" s="284"/>
      <c r="AA67" s="284"/>
      <c r="AB67" s="47"/>
      <c r="AC67" s="283"/>
      <c r="AD67" s="283"/>
      <c r="AE67" s="302"/>
      <c r="AF67" s="298" t="s">
        <v>2265</v>
      </c>
      <c r="AG67" s="301"/>
      <c r="AH67" s="300"/>
      <c r="AI67" s="298"/>
      <c r="AJ67" s="298"/>
      <c r="AK67" s="299"/>
      <c r="AL67" s="298"/>
      <c r="AM67" s="296"/>
      <c r="AN67" s="283"/>
      <c r="AO67" s="63">
        <v>1</v>
      </c>
    </row>
    <row r="68" spans="1:41" s="303" customFormat="1" ht="24.95" customHeight="1">
      <c r="A68" s="284"/>
      <c r="B68" s="294" t="s">
        <v>2264</v>
      </c>
      <c r="C68" s="288"/>
      <c r="D68" s="284"/>
      <c r="E68" s="284"/>
      <c r="F68" s="284"/>
      <c r="G68" s="284"/>
      <c r="H68" s="284"/>
      <c r="I68" s="284"/>
      <c r="J68" s="284"/>
      <c r="K68" s="284"/>
      <c r="L68" s="284"/>
      <c r="M68" s="284"/>
      <c r="N68" s="294"/>
      <c r="O68" s="288"/>
      <c r="P68" s="284"/>
      <c r="Q68" s="284"/>
      <c r="R68" s="284"/>
      <c r="S68" s="284"/>
      <c r="T68" s="284"/>
      <c r="U68" s="284"/>
      <c r="V68" s="284"/>
      <c r="W68" s="284"/>
      <c r="X68" s="284"/>
      <c r="Y68" s="284"/>
      <c r="Z68" s="284"/>
      <c r="AA68" s="284"/>
      <c r="AB68" s="47"/>
      <c r="AC68" s="283"/>
      <c r="AD68" s="283"/>
      <c r="AE68" s="298"/>
      <c r="AF68" s="297"/>
      <c r="AG68" s="614" t="s">
        <v>2263</v>
      </c>
      <c r="AH68" s="614"/>
      <c r="AI68" s="614"/>
      <c r="AJ68" s="614"/>
      <c r="AK68" s="614"/>
      <c r="AL68" s="614"/>
      <c r="AM68" s="296"/>
      <c r="AN68" s="283"/>
      <c r="AO68" s="63">
        <v>1</v>
      </c>
    </row>
    <row r="69" spans="1:41" s="303" customFormat="1" ht="24.95" customHeight="1">
      <c r="A69" s="284"/>
      <c r="B69" s="295" t="s">
        <v>2201</v>
      </c>
      <c r="C69" s="287" t="s">
        <v>2262</v>
      </c>
      <c r="D69" s="284"/>
      <c r="E69" s="284"/>
      <c r="F69" s="284"/>
      <c r="G69" s="284"/>
      <c r="H69" s="284"/>
      <c r="I69" s="284"/>
      <c r="J69" s="284"/>
      <c r="K69" s="284"/>
      <c r="L69" s="284"/>
      <c r="M69" s="284"/>
      <c r="N69" s="294" t="s">
        <v>2261</v>
      </c>
      <c r="O69" s="288"/>
      <c r="P69" s="284"/>
      <c r="Q69" s="284"/>
      <c r="R69" s="284"/>
      <c r="S69" s="284"/>
      <c r="T69" s="284"/>
      <c r="U69" s="284"/>
      <c r="V69" s="284"/>
      <c r="W69" s="284"/>
      <c r="X69" s="284"/>
      <c r="Y69" s="284"/>
      <c r="Z69" s="284"/>
      <c r="AA69" s="284"/>
      <c r="AB69" s="47"/>
      <c r="AC69" s="283"/>
      <c r="AD69" s="283"/>
      <c r="AE69" s="283"/>
      <c r="AF69" s="283"/>
      <c r="AG69" s="283"/>
      <c r="AH69" s="283"/>
      <c r="AI69" s="283"/>
      <c r="AJ69" s="283"/>
      <c r="AK69" s="283"/>
      <c r="AL69" s="283"/>
      <c r="AM69" s="283"/>
      <c r="AN69" s="283"/>
      <c r="AO69" s="63">
        <v>1</v>
      </c>
    </row>
    <row r="70" spans="1:41" s="149" customFormat="1" ht="24.95" customHeight="1">
      <c r="A70" s="284"/>
      <c r="B70" s="294"/>
      <c r="C70" s="288"/>
      <c r="D70" s="284"/>
      <c r="E70" s="284"/>
      <c r="F70" s="284"/>
      <c r="G70" s="284"/>
      <c r="H70" s="284"/>
      <c r="I70" s="284"/>
      <c r="J70" s="284"/>
      <c r="K70" s="284"/>
      <c r="L70" s="284"/>
      <c r="M70" s="284"/>
      <c r="N70" s="268" t="s">
        <v>184</v>
      </c>
      <c r="O70" s="287" t="s">
        <v>2260</v>
      </c>
      <c r="P70" s="284"/>
      <c r="Q70" s="284"/>
      <c r="R70" s="284"/>
      <c r="S70" s="284"/>
      <c r="T70" s="284"/>
      <c r="U70" s="284"/>
      <c r="V70" s="284"/>
      <c r="W70" s="284"/>
      <c r="X70" s="284"/>
      <c r="Y70" s="284"/>
      <c r="Z70" s="284"/>
      <c r="AA70" s="284"/>
      <c r="AB70" s="47"/>
      <c r="AC70" s="283"/>
      <c r="AD70" s="283"/>
      <c r="AE70" s="302"/>
      <c r="AF70" s="298" t="s">
        <v>2259</v>
      </c>
      <c r="AG70" s="301"/>
      <c r="AH70" s="300"/>
      <c r="AI70" s="298"/>
      <c r="AJ70" s="298"/>
      <c r="AK70" s="299"/>
      <c r="AL70" s="298"/>
      <c r="AM70" s="296"/>
      <c r="AN70" s="283"/>
      <c r="AO70" s="63">
        <v>1</v>
      </c>
    </row>
    <row r="71" spans="1:41" s="149" customFormat="1" ht="24.95" customHeight="1">
      <c r="A71" s="284"/>
      <c r="B71" s="294" t="s">
        <v>2258</v>
      </c>
      <c r="C71" s="288"/>
      <c r="D71" s="284"/>
      <c r="E71" s="284"/>
      <c r="F71" s="284"/>
      <c r="G71" s="284"/>
      <c r="H71" s="284"/>
      <c r="I71" s="284"/>
      <c r="J71" s="284"/>
      <c r="K71" s="284"/>
      <c r="L71" s="284"/>
      <c r="M71" s="284"/>
      <c r="N71" s="294"/>
      <c r="O71" s="288"/>
      <c r="P71" s="284"/>
      <c r="Q71" s="284"/>
      <c r="R71" s="284"/>
      <c r="S71" s="284"/>
      <c r="T71" s="284"/>
      <c r="U71" s="284"/>
      <c r="V71" s="284"/>
      <c r="W71" s="284"/>
      <c r="X71" s="284"/>
      <c r="Y71" s="284"/>
      <c r="Z71" s="284"/>
      <c r="AA71" s="284"/>
      <c r="AB71" s="47"/>
      <c r="AC71" s="283"/>
      <c r="AD71" s="283"/>
      <c r="AE71" s="298"/>
      <c r="AF71" s="297"/>
      <c r="AG71" s="614" t="s">
        <v>2257</v>
      </c>
      <c r="AH71" s="614"/>
      <c r="AI71" s="614"/>
      <c r="AJ71" s="614"/>
      <c r="AK71" s="614"/>
      <c r="AL71" s="614"/>
      <c r="AM71" s="296"/>
      <c r="AN71" s="283"/>
      <c r="AO71" s="63">
        <v>1</v>
      </c>
    </row>
    <row r="72" spans="1:41" s="149" customFormat="1" ht="24.95" customHeight="1">
      <c r="A72" s="284"/>
      <c r="B72" s="295" t="s">
        <v>2201</v>
      </c>
      <c r="C72" s="287" t="s">
        <v>2256</v>
      </c>
      <c r="D72" s="284"/>
      <c r="E72" s="284"/>
      <c r="F72" s="284"/>
      <c r="G72" s="284"/>
      <c r="H72" s="284"/>
      <c r="I72" s="284"/>
      <c r="J72" s="284"/>
      <c r="K72" s="284"/>
      <c r="L72" s="284"/>
      <c r="M72" s="284"/>
      <c r="N72" s="294" t="s">
        <v>2255</v>
      </c>
      <c r="O72" s="288"/>
      <c r="P72" s="284"/>
      <c r="Q72" s="284"/>
      <c r="R72" s="284"/>
      <c r="S72" s="284"/>
      <c r="T72" s="284"/>
      <c r="U72" s="284"/>
      <c r="V72" s="284"/>
      <c r="W72" s="284"/>
      <c r="X72" s="284"/>
      <c r="Y72" s="284"/>
      <c r="Z72" s="284"/>
      <c r="AA72" s="284"/>
      <c r="AB72" s="47"/>
      <c r="AC72" s="283"/>
      <c r="AD72" s="283"/>
      <c r="AE72" s="283"/>
      <c r="AF72" s="283"/>
      <c r="AG72" s="283"/>
      <c r="AH72" s="283"/>
      <c r="AI72" s="283"/>
      <c r="AJ72" s="283"/>
      <c r="AK72" s="283"/>
      <c r="AL72" s="283"/>
      <c r="AM72" s="283"/>
      <c r="AN72" s="283"/>
      <c r="AO72" s="63">
        <v>1</v>
      </c>
    </row>
    <row r="73" spans="1:41" s="149" customFormat="1" ht="24.95" customHeight="1">
      <c r="A73" s="284"/>
      <c r="B73" s="294"/>
      <c r="C73" s="288"/>
      <c r="D73" s="284"/>
      <c r="E73" s="284"/>
      <c r="F73" s="284"/>
      <c r="G73" s="284"/>
      <c r="H73" s="284"/>
      <c r="I73" s="284"/>
      <c r="J73" s="284"/>
      <c r="K73" s="284"/>
      <c r="L73" s="284"/>
      <c r="M73" s="284"/>
      <c r="N73" s="268" t="s">
        <v>184</v>
      </c>
      <c r="O73" s="287" t="s">
        <v>2254</v>
      </c>
      <c r="P73" s="284"/>
      <c r="Q73" s="284"/>
      <c r="R73" s="284"/>
      <c r="S73" s="284"/>
      <c r="T73" s="284"/>
      <c r="U73" s="284"/>
      <c r="V73" s="284"/>
      <c r="W73" s="284"/>
      <c r="X73" s="284"/>
      <c r="Y73" s="284"/>
      <c r="Z73" s="284"/>
      <c r="AA73" s="284"/>
      <c r="AB73" s="47"/>
      <c r="AC73" s="283"/>
      <c r="AD73" s="283"/>
      <c r="AE73" s="283"/>
      <c r="AF73" s="283"/>
      <c r="AG73" s="283"/>
      <c r="AH73" s="283"/>
      <c r="AI73" s="283"/>
      <c r="AJ73" s="283"/>
      <c r="AK73" s="283"/>
      <c r="AL73" s="283"/>
      <c r="AM73" s="283"/>
      <c r="AN73" s="283"/>
      <c r="AO73" s="63">
        <v>1</v>
      </c>
    </row>
    <row r="74" spans="1:41" s="149" customFormat="1" ht="24.95" customHeight="1">
      <c r="A74" s="284"/>
      <c r="B74" s="294" t="s">
        <v>2253</v>
      </c>
      <c r="C74" s="287"/>
      <c r="D74" s="284"/>
      <c r="E74" s="284"/>
      <c r="F74" s="284"/>
      <c r="G74" s="284"/>
      <c r="H74" s="284"/>
      <c r="I74" s="284"/>
      <c r="J74" s="284"/>
      <c r="K74" s="284"/>
      <c r="L74" s="284"/>
      <c r="M74" s="284"/>
      <c r="N74" s="294"/>
      <c r="O74" s="288"/>
      <c r="P74" s="284"/>
      <c r="Q74" s="284"/>
      <c r="R74" s="284"/>
      <c r="S74" s="284"/>
      <c r="T74" s="284"/>
      <c r="U74" s="284"/>
      <c r="V74" s="284"/>
      <c r="W74" s="284"/>
      <c r="X74" s="284"/>
      <c r="Y74" s="284"/>
      <c r="Z74" s="284"/>
      <c r="AA74" s="284"/>
      <c r="AB74" s="47"/>
      <c r="AC74" s="283"/>
      <c r="AD74" s="283"/>
      <c r="AE74" s="283"/>
      <c r="AF74" s="283"/>
      <c r="AG74" s="283"/>
      <c r="AH74" s="283"/>
      <c r="AI74" s="283"/>
      <c r="AJ74" s="283"/>
      <c r="AK74" s="283"/>
      <c r="AL74" s="283"/>
      <c r="AM74" s="283"/>
      <c r="AN74" s="283"/>
      <c r="AO74" s="63">
        <v>1</v>
      </c>
    </row>
    <row r="75" spans="1:41" s="149" customFormat="1" ht="24.95" customHeight="1">
      <c r="A75" s="284"/>
      <c r="B75" s="295" t="s">
        <v>2201</v>
      </c>
      <c r="C75" s="287" t="s">
        <v>2252</v>
      </c>
      <c r="D75" s="284"/>
      <c r="E75" s="284"/>
      <c r="F75" s="284"/>
      <c r="G75" s="284"/>
      <c r="H75" s="284"/>
      <c r="I75" s="284"/>
      <c r="J75" s="284"/>
      <c r="K75" s="284"/>
      <c r="L75" s="284"/>
      <c r="M75" s="284"/>
      <c r="N75" s="294" t="s">
        <v>2251</v>
      </c>
      <c r="O75" s="288"/>
      <c r="P75" s="284"/>
      <c r="Q75" s="284"/>
      <c r="R75" s="284"/>
      <c r="S75" s="284"/>
      <c r="T75" s="284"/>
      <c r="U75" s="284"/>
      <c r="V75" s="284"/>
      <c r="W75" s="284"/>
      <c r="X75" s="284"/>
      <c r="Y75" s="284"/>
      <c r="Z75" s="284"/>
      <c r="AA75" s="284"/>
      <c r="AB75" s="47"/>
      <c r="AC75" s="283"/>
      <c r="AD75" s="283"/>
      <c r="AE75" s="283"/>
      <c r="AF75" s="283"/>
      <c r="AG75" s="283"/>
      <c r="AH75" s="283"/>
      <c r="AI75" s="283"/>
      <c r="AJ75" s="283"/>
      <c r="AK75" s="283"/>
      <c r="AL75" s="283"/>
      <c r="AM75" s="283"/>
      <c r="AN75" s="283"/>
      <c r="AO75" s="63">
        <v>1</v>
      </c>
    </row>
    <row r="76" spans="1:41" s="149" customFormat="1" ht="24.95" customHeight="1">
      <c r="A76" s="284"/>
      <c r="B76" s="294"/>
      <c r="C76" s="288"/>
      <c r="D76" s="284"/>
      <c r="E76" s="284"/>
      <c r="F76" s="284"/>
      <c r="G76" s="284"/>
      <c r="H76" s="284"/>
      <c r="I76" s="284"/>
      <c r="J76" s="284"/>
      <c r="K76" s="284"/>
      <c r="L76" s="284"/>
      <c r="M76" s="284"/>
      <c r="N76" s="268" t="s">
        <v>184</v>
      </c>
      <c r="O76" s="287" t="s">
        <v>2250</v>
      </c>
      <c r="P76" s="284"/>
      <c r="Q76" s="284"/>
      <c r="R76" s="284"/>
      <c r="S76" s="284"/>
      <c r="T76" s="284"/>
      <c r="U76" s="284"/>
      <c r="V76" s="284"/>
      <c r="W76" s="284"/>
      <c r="X76" s="284"/>
      <c r="Y76" s="284"/>
      <c r="Z76" s="284"/>
      <c r="AA76" s="284"/>
      <c r="AB76" s="47"/>
      <c r="AC76" s="283"/>
      <c r="AD76" s="283"/>
      <c r="AE76" s="283"/>
      <c r="AF76" s="283"/>
      <c r="AG76" s="283"/>
      <c r="AH76" s="283"/>
      <c r="AI76" s="283"/>
      <c r="AJ76" s="283"/>
      <c r="AK76" s="283"/>
      <c r="AL76" s="283"/>
      <c r="AM76" s="283"/>
      <c r="AN76" s="283"/>
      <c r="AO76" s="63">
        <v>1</v>
      </c>
    </row>
    <row r="77" spans="1:41" s="149" customFormat="1" ht="24.95" customHeight="1">
      <c r="A77" s="284"/>
      <c r="B77" s="294" t="s">
        <v>2249</v>
      </c>
      <c r="C77" s="288"/>
      <c r="D77" s="284"/>
      <c r="E77" s="284"/>
      <c r="F77" s="284"/>
      <c r="G77" s="284"/>
      <c r="H77" s="284"/>
      <c r="I77" s="284"/>
      <c r="J77" s="284"/>
      <c r="K77" s="284"/>
      <c r="L77" s="284"/>
      <c r="M77" s="284"/>
      <c r="N77" s="294"/>
      <c r="O77" s="288"/>
      <c r="P77" s="284"/>
      <c r="Q77" s="284"/>
      <c r="R77" s="284"/>
      <c r="S77" s="284"/>
      <c r="T77" s="284"/>
      <c r="U77" s="284"/>
      <c r="V77" s="284"/>
      <c r="W77" s="284"/>
      <c r="X77" s="284"/>
      <c r="Y77" s="284"/>
      <c r="Z77" s="284"/>
      <c r="AA77" s="284"/>
      <c r="AB77" s="47"/>
      <c r="AC77" s="283"/>
      <c r="AD77" s="283"/>
      <c r="AE77" s="283"/>
      <c r="AF77" s="283"/>
      <c r="AG77" s="283"/>
      <c r="AH77" s="283"/>
      <c r="AI77" s="283"/>
      <c r="AJ77" s="283"/>
      <c r="AK77" s="283"/>
      <c r="AL77" s="283"/>
      <c r="AM77" s="283"/>
      <c r="AN77" s="283"/>
      <c r="AO77" s="63">
        <v>1</v>
      </c>
    </row>
    <row r="78" spans="1:41" s="149" customFormat="1" ht="24.95" customHeight="1">
      <c r="A78" s="284"/>
      <c r="B78" s="295" t="s">
        <v>2201</v>
      </c>
      <c r="C78" s="287" t="s">
        <v>2248</v>
      </c>
      <c r="D78" s="284"/>
      <c r="E78" s="284"/>
      <c r="F78" s="284"/>
      <c r="G78" s="284"/>
      <c r="H78" s="284"/>
      <c r="I78" s="284"/>
      <c r="J78" s="284"/>
      <c r="K78" s="284"/>
      <c r="L78" s="284"/>
      <c r="M78" s="284"/>
      <c r="N78" s="294" t="s">
        <v>2247</v>
      </c>
      <c r="O78" s="288"/>
      <c r="P78" s="284"/>
      <c r="Q78" s="284"/>
      <c r="R78" s="284"/>
      <c r="S78" s="284"/>
      <c r="T78" s="284"/>
      <c r="U78" s="284"/>
      <c r="V78" s="284"/>
      <c r="W78" s="284"/>
      <c r="X78" s="284"/>
      <c r="Y78" s="284"/>
      <c r="Z78" s="284"/>
      <c r="AA78" s="284"/>
      <c r="AB78" s="47"/>
      <c r="AC78" s="283"/>
      <c r="AD78" s="283"/>
      <c r="AE78" s="283"/>
      <c r="AF78" s="283"/>
      <c r="AG78" s="283"/>
      <c r="AH78" s="283"/>
      <c r="AI78" s="283"/>
      <c r="AJ78" s="283"/>
      <c r="AK78" s="283"/>
      <c r="AL78" s="283"/>
      <c r="AM78" s="283"/>
      <c r="AN78" s="283"/>
      <c r="AO78" s="63">
        <v>1</v>
      </c>
    </row>
    <row r="79" spans="1:41" s="149" customFormat="1" ht="24.95" customHeight="1">
      <c r="A79" s="284"/>
      <c r="B79" s="294"/>
      <c r="C79" s="288"/>
      <c r="D79" s="284"/>
      <c r="E79" s="284"/>
      <c r="F79" s="284"/>
      <c r="G79" s="284"/>
      <c r="H79" s="284"/>
      <c r="I79" s="284"/>
      <c r="J79" s="284"/>
      <c r="K79" s="284"/>
      <c r="L79" s="284"/>
      <c r="M79" s="284"/>
      <c r="N79" s="268" t="s">
        <v>184</v>
      </c>
      <c r="O79" s="287" t="s">
        <v>2246</v>
      </c>
      <c r="P79" s="284"/>
      <c r="Q79" s="284"/>
      <c r="R79" s="284"/>
      <c r="S79" s="284"/>
      <c r="T79" s="284"/>
      <c r="U79" s="284"/>
      <c r="V79" s="284"/>
      <c r="W79" s="284"/>
      <c r="X79" s="284"/>
      <c r="Y79" s="284"/>
      <c r="Z79" s="284"/>
      <c r="AA79" s="284"/>
      <c r="AB79" s="47"/>
      <c r="AC79" s="283"/>
      <c r="AD79" s="283"/>
      <c r="AE79" s="283"/>
      <c r="AF79" s="283"/>
      <c r="AG79" s="283"/>
      <c r="AH79" s="283"/>
      <c r="AI79" s="283"/>
      <c r="AJ79" s="283"/>
      <c r="AK79" s="283"/>
      <c r="AL79" s="283"/>
      <c r="AM79" s="283"/>
      <c r="AN79" s="283"/>
      <c r="AO79" s="63">
        <v>1</v>
      </c>
    </row>
    <row r="80" spans="1:41" s="149" customFormat="1" ht="24.95" customHeight="1">
      <c r="A80" s="284"/>
      <c r="B80" s="294" t="s">
        <v>2245</v>
      </c>
      <c r="C80" s="288"/>
      <c r="D80" s="284"/>
      <c r="E80" s="284"/>
      <c r="F80" s="284"/>
      <c r="G80" s="284"/>
      <c r="H80" s="284"/>
      <c r="I80" s="284"/>
      <c r="J80" s="284"/>
      <c r="K80" s="284"/>
      <c r="L80" s="284"/>
      <c r="M80" s="284"/>
      <c r="N80" s="268" t="s">
        <v>184</v>
      </c>
      <c r="O80" s="287" t="s">
        <v>2244</v>
      </c>
      <c r="P80" s="284"/>
      <c r="Q80" s="284"/>
      <c r="R80" s="284"/>
      <c r="S80" s="284"/>
      <c r="T80" s="284"/>
      <c r="U80" s="284"/>
      <c r="V80" s="284"/>
      <c r="W80" s="284"/>
      <c r="X80" s="284"/>
      <c r="Y80" s="284"/>
      <c r="Z80" s="284"/>
      <c r="AA80" s="284"/>
      <c r="AB80" s="47"/>
      <c r="AC80" s="283"/>
      <c r="AD80" s="283"/>
      <c r="AE80" s="283"/>
      <c r="AF80" s="283"/>
      <c r="AG80" s="283"/>
      <c r="AH80" s="283"/>
      <c r="AI80" s="283"/>
      <c r="AJ80" s="283"/>
      <c r="AK80" s="283"/>
      <c r="AL80" s="283"/>
      <c r="AM80" s="283"/>
      <c r="AN80" s="283"/>
      <c r="AO80" s="63">
        <v>1</v>
      </c>
    </row>
    <row r="81" spans="1:41" s="149" customFormat="1" ht="24.95" customHeight="1">
      <c r="A81" s="284"/>
      <c r="B81" s="295" t="s">
        <v>2201</v>
      </c>
      <c r="C81" s="287" t="s">
        <v>2243</v>
      </c>
      <c r="D81" s="284"/>
      <c r="E81" s="284"/>
      <c r="F81" s="284"/>
      <c r="G81" s="284"/>
      <c r="H81" s="284"/>
      <c r="I81" s="284"/>
      <c r="J81" s="284"/>
      <c r="K81" s="284"/>
      <c r="L81" s="284"/>
      <c r="M81" s="284"/>
      <c r="N81" s="268" t="s">
        <v>184</v>
      </c>
      <c r="O81" s="287" t="s">
        <v>2242</v>
      </c>
      <c r="P81" s="284"/>
      <c r="Q81" s="284"/>
      <c r="R81" s="284"/>
      <c r="S81" s="284"/>
      <c r="T81" s="284"/>
      <c r="U81" s="284"/>
      <c r="V81" s="284"/>
      <c r="W81" s="284"/>
      <c r="X81" s="284"/>
      <c r="Y81" s="284"/>
      <c r="Z81" s="284"/>
      <c r="AA81" s="284"/>
      <c r="AB81" s="47"/>
      <c r="AC81" s="283"/>
      <c r="AD81" s="283"/>
      <c r="AE81" s="283"/>
      <c r="AF81" s="283"/>
      <c r="AG81" s="283"/>
      <c r="AH81" s="283"/>
      <c r="AI81" s="283"/>
      <c r="AJ81" s="283"/>
      <c r="AK81" s="283"/>
      <c r="AL81" s="283"/>
      <c r="AM81" s="283"/>
      <c r="AN81" s="283"/>
      <c r="AO81" s="63">
        <v>1</v>
      </c>
    </row>
    <row r="82" spans="1:41" s="149" customFormat="1" ht="24.95" customHeight="1">
      <c r="A82" s="284"/>
      <c r="B82" s="294"/>
      <c r="C82" s="287"/>
      <c r="D82" s="284"/>
      <c r="E82" s="284"/>
      <c r="F82" s="284"/>
      <c r="G82" s="284"/>
      <c r="H82" s="284"/>
      <c r="I82" s="284"/>
      <c r="J82" s="284"/>
      <c r="K82" s="284"/>
      <c r="L82" s="284"/>
      <c r="M82" s="284"/>
      <c r="N82" s="288"/>
      <c r="O82" s="288"/>
      <c r="P82" s="284"/>
      <c r="Q82" s="284"/>
      <c r="R82" s="284"/>
      <c r="S82" s="284"/>
      <c r="T82" s="284"/>
      <c r="U82" s="284"/>
      <c r="V82" s="284"/>
      <c r="W82" s="284"/>
      <c r="X82" s="284"/>
      <c r="Y82" s="284"/>
      <c r="Z82" s="284"/>
      <c r="AA82" s="284"/>
      <c r="AB82" s="47"/>
      <c r="AC82" s="283"/>
      <c r="AD82" s="283"/>
      <c r="AE82" s="283"/>
      <c r="AF82" s="283"/>
      <c r="AG82" s="283"/>
      <c r="AH82" s="283"/>
      <c r="AI82" s="283"/>
      <c r="AJ82" s="283"/>
      <c r="AK82" s="283"/>
      <c r="AL82" s="283"/>
      <c r="AM82" s="283"/>
      <c r="AN82" s="283"/>
      <c r="AO82" s="63">
        <v>1</v>
      </c>
    </row>
    <row r="83" spans="1:41" s="149" customFormat="1" ht="24.95" customHeight="1">
      <c r="A83" s="284"/>
      <c r="B83" s="294" t="s">
        <v>2241</v>
      </c>
      <c r="C83" s="287"/>
      <c r="D83" s="284"/>
      <c r="E83" s="284"/>
      <c r="F83" s="284"/>
      <c r="G83" s="284"/>
      <c r="H83" s="284"/>
      <c r="I83" s="284"/>
      <c r="J83" s="284"/>
      <c r="K83" s="284"/>
      <c r="L83" s="284"/>
      <c r="M83" s="284"/>
      <c r="N83" s="294" t="s">
        <v>2240</v>
      </c>
      <c r="O83" s="287"/>
      <c r="P83" s="284"/>
      <c r="Q83" s="284"/>
      <c r="R83" s="284"/>
      <c r="S83" s="284"/>
      <c r="T83" s="284"/>
      <c r="U83" s="284"/>
      <c r="V83" s="284"/>
      <c r="W83" s="284"/>
      <c r="X83" s="284"/>
      <c r="Y83" s="284"/>
      <c r="Z83" s="284"/>
      <c r="AA83" s="284"/>
      <c r="AB83" s="47"/>
      <c r="AC83" s="283"/>
      <c r="AD83" s="283"/>
      <c r="AE83" s="283"/>
      <c r="AF83" s="283"/>
      <c r="AG83" s="283"/>
      <c r="AH83" s="283"/>
      <c r="AI83" s="283"/>
      <c r="AJ83" s="283"/>
      <c r="AK83" s="283"/>
      <c r="AL83" s="283"/>
      <c r="AM83" s="283"/>
      <c r="AN83" s="283"/>
      <c r="AO83" s="63">
        <v>1</v>
      </c>
    </row>
    <row r="84" spans="1:41" s="149" customFormat="1" ht="24.95" customHeight="1">
      <c r="A84" s="284"/>
      <c r="B84" s="295" t="s">
        <v>2201</v>
      </c>
      <c r="C84" s="287" t="s">
        <v>2239</v>
      </c>
      <c r="D84" s="284"/>
      <c r="E84" s="284"/>
      <c r="F84" s="284"/>
      <c r="G84" s="284"/>
      <c r="H84" s="284"/>
      <c r="I84" s="284"/>
      <c r="J84" s="284"/>
      <c r="K84" s="284"/>
      <c r="L84" s="284"/>
      <c r="M84" s="284"/>
      <c r="N84" s="268" t="s">
        <v>184</v>
      </c>
      <c r="O84" s="287" t="s">
        <v>2238</v>
      </c>
      <c r="P84" s="284"/>
      <c r="Q84" s="284"/>
      <c r="R84" s="284"/>
      <c r="S84" s="284"/>
      <c r="T84" s="284"/>
      <c r="U84" s="284"/>
      <c r="V84" s="284"/>
      <c r="W84" s="284"/>
      <c r="X84" s="284"/>
      <c r="Y84" s="284"/>
      <c r="Z84" s="284"/>
      <c r="AA84" s="284"/>
      <c r="AB84" s="47"/>
      <c r="AC84" s="283"/>
      <c r="AD84" s="283"/>
      <c r="AE84" s="283"/>
      <c r="AF84" s="283"/>
      <c r="AG84" s="283"/>
      <c r="AH84" s="283"/>
      <c r="AI84" s="283"/>
      <c r="AJ84" s="283"/>
      <c r="AK84" s="283"/>
      <c r="AL84" s="283"/>
      <c r="AM84" s="283"/>
      <c r="AN84" s="283"/>
      <c r="AO84" s="63">
        <v>1</v>
      </c>
    </row>
    <row r="85" spans="1:41" s="149" customFormat="1" ht="24.95" customHeight="1">
      <c r="A85" s="284"/>
      <c r="B85" s="294"/>
      <c r="C85" s="287"/>
      <c r="D85" s="284"/>
      <c r="E85" s="284"/>
      <c r="F85" s="284"/>
      <c r="G85" s="284"/>
      <c r="H85" s="284"/>
      <c r="I85" s="284"/>
      <c r="J85" s="284"/>
      <c r="K85" s="284"/>
      <c r="L85" s="284"/>
      <c r="M85" s="284"/>
      <c r="N85" s="268" t="s">
        <v>184</v>
      </c>
      <c r="O85" s="288"/>
      <c r="P85" s="284"/>
      <c r="Q85" s="284"/>
      <c r="R85" s="284"/>
      <c r="S85" s="284"/>
      <c r="T85" s="284"/>
      <c r="U85" s="284"/>
      <c r="V85" s="284"/>
      <c r="W85" s="284"/>
      <c r="X85" s="284"/>
      <c r="Y85" s="284"/>
      <c r="Z85" s="284"/>
      <c r="AA85" s="284"/>
      <c r="AB85" s="47"/>
      <c r="AC85" s="283"/>
      <c r="AD85" s="283"/>
      <c r="AE85" s="283"/>
      <c r="AF85" s="283"/>
      <c r="AG85" s="283"/>
      <c r="AH85" s="283"/>
      <c r="AI85" s="283"/>
      <c r="AJ85" s="283"/>
      <c r="AK85" s="283"/>
      <c r="AL85" s="283"/>
      <c r="AM85" s="283"/>
      <c r="AN85" s="283"/>
      <c r="AO85" s="63">
        <v>1</v>
      </c>
    </row>
    <row r="86" spans="1:41" ht="24.95" customHeight="1">
      <c r="A86" s="284"/>
      <c r="B86" s="294" t="s">
        <v>2237</v>
      </c>
      <c r="C86" s="287"/>
      <c r="D86" s="284"/>
      <c r="E86" s="284"/>
      <c r="F86" s="284"/>
      <c r="G86" s="284"/>
      <c r="H86" s="284"/>
      <c r="I86" s="284"/>
      <c r="J86" s="284"/>
      <c r="K86" s="284"/>
      <c r="L86" s="284"/>
      <c r="M86" s="284"/>
      <c r="N86" s="294" t="s">
        <v>2236</v>
      </c>
      <c r="O86" s="287"/>
      <c r="P86" s="284"/>
      <c r="Q86" s="284"/>
      <c r="R86" s="284"/>
      <c r="S86" s="284"/>
      <c r="T86" s="284"/>
      <c r="U86" s="284"/>
      <c r="V86" s="284"/>
      <c r="W86" s="284"/>
      <c r="X86" s="284"/>
      <c r="Y86" s="284"/>
      <c r="Z86" s="284"/>
      <c r="AA86" s="284"/>
      <c r="AB86" s="47"/>
      <c r="AC86" s="283"/>
      <c r="AD86" s="283"/>
      <c r="AE86" s="283"/>
      <c r="AF86" s="283"/>
      <c r="AG86" s="283"/>
      <c r="AH86" s="283"/>
      <c r="AI86" s="283"/>
      <c r="AJ86" s="283"/>
      <c r="AK86" s="283"/>
      <c r="AL86" s="283"/>
      <c r="AM86" s="283"/>
      <c r="AN86" s="283"/>
      <c r="AO86" s="63">
        <v>1</v>
      </c>
    </row>
    <row r="87" spans="1:41" ht="24.95" customHeight="1">
      <c r="A87" s="284"/>
      <c r="B87" s="295" t="s">
        <v>2201</v>
      </c>
      <c r="C87" s="287" t="s">
        <v>2235</v>
      </c>
      <c r="D87" s="284"/>
      <c r="E87" s="284"/>
      <c r="F87" s="284"/>
      <c r="G87" s="284"/>
      <c r="H87" s="284"/>
      <c r="I87" s="284"/>
      <c r="J87" s="284"/>
      <c r="K87" s="284"/>
      <c r="L87" s="284"/>
      <c r="M87" s="284"/>
      <c r="N87" s="268" t="s">
        <v>184</v>
      </c>
      <c r="O87" s="287" t="s">
        <v>2234</v>
      </c>
      <c r="P87" s="284"/>
      <c r="Q87" s="284"/>
      <c r="R87" s="284"/>
      <c r="S87" s="284"/>
      <c r="T87" s="284"/>
      <c r="U87" s="284"/>
      <c r="V87" s="284"/>
      <c r="W87" s="284"/>
      <c r="X87" s="284"/>
      <c r="Y87" s="284"/>
      <c r="Z87" s="284"/>
      <c r="AA87" s="284"/>
      <c r="AB87" s="47"/>
      <c r="AC87" s="283"/>
      <c r="AD87" s="283"/>
      <c r="AE87" s="283"/>
      <c r="AF87" s="283"/>
      <c r="AG87" s="283"/>
      <c r="AH87" s="283"/>
      <c r="AI87" s="283"/>
      <c r="AJ87" s="283"/>
      <c r="AK87" s="283"/>
      <c r="AL87" s="283"/>
      <c r="AM87" s="283"/>
      <c r="AN87" s="283"/>
      <c r="AO87" s="63">
        <v>1</v>
      </c>
    </row>
    <row r="88" spans="1:41" ht="24.95" customHeight="1">
      <c r="A88" s="284"/>
      <c r="B88" s="294"/>
      <c r="C88" s="287"/>
      <c r="D88" s="284"/>
      <c r="E88" s="284"/>
      <c r="F88" s="284"/>
      <c r="G88" s="284"/>
      <c r="H88" s="284"/>
      <c r="I88" s="284"/>
      <c r="J88" s="284"/>
      <c r="K88" s="284"/>
      <c r="L88" s="284"/>
      <c r="M88" s="284"/>
      <c r="N88" s="268" t="s">
        <v>184</v>
      </c>
      <c r="O88" s="288"/>
      <c r="P88" s="284"/>
      <c r="Q88" s="284"/>
      <c r="R88" s="284"/>
      <c r="S88" s="284"/>
      <c r="T88" s="284"/>
      <c r="U88" s="284"/>
      <c r="V88" s="284"/>
      <c r="W88" s="284"/>
      <c r="X88" s="284"/>
      <c r="Y88" s="284"/>
      <c r="Z88" s="284"/>
      <c r="AA88" s="284"/>
      <c r="AB88" s="47"/>
      <c r="AC88" s="283"/>
      <c r="AD88" s="283"/>
      <c r="AE88" s="283"/>
      <c r="AF88" s="283"/>
      <c r="AG88" s="283"/>
      <c r="AH88" s="283"/>
      <c r="AI88" s="283"/>
      <c r="AJ88" s="283"/>
      <c r="AK88" s="283"/>
      <c r="AL88" s="283"/>
      <c r="AM88" s="283"/>
      <c r="AN88" s="283"/>
      <c r="AO88" s="63">
        <v>1</v>
      </c>
    </row>
    <row r="89" spans="1:41" ht="24.95" customHeight="1">
      <c r="A89" s="284"/>
      <c r="B89" s="294" t="s">
        <v>2233</v>
      </c>
      <c r="C89" s="287"/>
      <c r="D89" s="284"/>
      <c r="E89" s="284"/>
      <c r="F89" s="284"/>
      <c r="G89" s="284"/>
      <c r="H89" s="284"/>
      <c r="I89" s="284"/>
      <c r="J89" s="284"/>
      <c r="K89" s="284"/>
      <c r="L89" s="284"/>
      <c r="M89" s="284"/>
      <c r="N89" s="294" t="s">
        <v>2232</v>
      </c>
      <c r="O89" s="288"/>
      <c r="P89" s="284"/>
      <c r="Q89" s="284"/>
      <c r="R89" s="284"/>
      <c r="S89" s="284"/>
      <c r="T89" s="284"/>
      <c r="U89" s="284"/>
      <c r="V89" s="284"/>
      <c r="W89" s="284"/>
      <c r="X89" s="284"/>
      <c r="Y89" s="284"/>
      <c r="Z89" s="284"/>
      <c r="AA89" s="284"/>
      <c r="AB89" s="47"/>
      <c r="AC89" s="283"/>
      <c r="AD89" s="283"/>
      <c r="AE89" s="283"/>
      <c r="AF89" s="283"/>
      <c r="AG89" s="283"/>
      <c r="AH89" s="283"/>
      <c r="AI89" s="283"/>
      <c r="AJ89" s="283"/>
      <c r="AK89" s="283"/>
      <c r="AL89" s="283"/>
      <c r="AM89" s="283"/>
      <c r="AN89" s="283"/>
      <c r="AO89" s="63">
        <v>1</v>
      </c>
    </row>
    <row r="90" spans="1:41" ht="24.95" customHeight="1">
      <c r="A90" s="284"/>
      <c r="B90" s="295" t="s">
        <v>2201</v>
      </c>
      <c r="C90" s="287" t="s">
        <v>2231</v>
      </c>
      <c r="D90" s="284"/>
      <c r="E90" s="284"/>
      <c r="F90" s="284"/>
      <c r="G90" s="284"/>
      <c r="H90" s="284"/>
      <c r="I90" s="284"/>
      <c r="J90" s="284"/>
      <c r="K90" s="284"/>
      <c r="L90" s="284"/>
      <c r="M90" s="284"/>
      <c r="N90" s="268" t="s">
        <v>184</v>
      </c>
      <c r="O90" s="287" t="s">
        <v>2230</v>
      </c>
      <c r="P90" s="284"/>
      <c r="Q90" s="284"/>
      <c r="R90" s="284"/>
      <c r="S90" s="284"/>
      <c r="T90" s="284"/>
      <c r="U90" s="284"/>
      <c r="V90" s="284"/>
      <c r="W90" s="284"/>
      <c r="X90" s="284"/>
      <c r="Y90" s="284"/>
      <c r="Z90" s="284"/>
      <c r="AA90" s="284"/>
      <c r="AB90" s="47"/>
      <c r="AC90" s="283"/>
      <c r="AD90" s="283"/>
      <c r="AE90" s="283"/>
      <c r="AF90" s="283"/>
      <c r="AG90" s="283"/>
      <c r="AH90" s="283"/>
      <c r="AI90" s="283"/>
      <c r="AJ90" s="283"/>
      <c r="AK90" s="283"/>
      <c r="AL90" s="283"/>
      <c r="AM90" s="283"/>
      <c r="AN90" s="283"/>
      <c r="AO90" s="63">
        <v>1</v>
      </c>
    </row>
    <row r="91" spans="1:41" ht="24.95" customHeight="1">
      <c r="A91" s="284"/>
      <c r="B91" s="295" t="s">
        <v>2201</v>
      </c>
      <c r="C91" s="287" t="s">
        <v>2229</v>
      </c>
      <c r="D91" s="284"/>
      <c r="E91" s="284"/>
      <c r="F91" s="284"/>
      <c r="G91" s="284"/>
      <c r="H91" s="284"/>
      <c r="I91" s="284"/>
      <c r="J91" s="284"/>
      <c r="K91" s="284"/>
      <c r="L91" s="284"/>
      <c r="M91" s="284"/>
      <c r="N91" s="268" t="s">
        <v>184</v>
      </c>
      <c r="O91" s="287" t="s">
        <v>2228</v>
      </c>
      <c r="P91" s="284"/>
      <c r="Q91" s="284"/>
      <c r="R91" s="284"/>
      <c r="S91" s="284"/>
      <c r="T91" s="284"/>
      <c r="U91" s="284"/>
      <c r="V91" s="284"/>
      <c r="W91" s="284"/>
      <c r="X91" s="284"/>
      <c r="Y91" s="284"/>
      <c r="Z91" s="284"/>
      <c r="AA91" s="284"/>
      <c r="AB91" s="47"/>
      <c r="AC91" s="283"/>
      <c r="AD91" s="283"/>
      <c r="AE91" s="283"/>
      <c r="AF91" s="283"/>
      <c r="AG91" s="283"/>
      <c r="AH91" s="283"/>
      <c r="AI91" s="283"/>
      <c r="AJ91" s="283"/>
      <c r="AK91" s="283"/>
      <c r="AL91" s="283"/>
      <c r="AM91" s="283"/>
      <c r="AN91" s="283"/>
      <c r="AO91" s="63">
        <v>1</v>
      </c>
    </row>
    <row r="92" spans="1:41" ht="24.95" customHeight="1">
      <c r="A92" s="284"/>
      <c r="B92" s="294"/>
      <c r="C92" s="287"/>
      <c r="D92" s="284"/>
      <c r="E92" s="284"/>
      <c r="F92" s="284"/>
      <c r="G92" s="284"/>
      <c r="H92" s="284"/>
      <c r="I92" s="284"/>
      <c r="J92" s="284"/>
      <c r="K92" s="284"/>
      <c r="L92" s="284"/>
      <c r="M92" s="284"/>
      <c r="N92" s="294"/>
      <c r="O92" s="288"/>
      <c r="P92" s="284"/>
      <c r="Q92" s="284"/>
      <c r="R92" s="284"/>
      <c r="S92" s="284"/>
      <c r="T92" s="284"/>
      <c r="U92" s="284"/>
      <c r="V92" s="284"/>
      <c r="W92" s="284"/>
      <c r="X92" s="284"/>
      <c r="Y92" s="284"/>
      <c r="Z92" s="284"/>
      <c r="AA92" s="284"/>
      <c r="AB92" s="47"/>
      <c r="AC92" s="283"/>
      <c r="AD92" s="283"/>
      <c r="AE92" s="283"/>
      <c r="AF92" s="283"/>
      <c r="AG92" s="283"/>
      <c r="AH92" s="283"/>
      <c r="AI92" s="283"/>
      <c r="AJ92" s="283"/>
      <c r="AK92" s="283"/>
      <c r="AL92" s="283"/>
      <c r="AM92" s="283"/>
      <c r="AN92" s="283"/>
      <c r="AO92" s="63">
        <v>1</v>
      </c>
    </row>
    <row r="93" spans="1:41" ht="24.95" customHeight="1">
      <c r="A93" s="284"/>
      <c r="B93" s="294" t="s">
        <v>2227</v>
      </c>
      <c r="C93" s="287"/>
      <c r="D93" s="284"/>
      <c r="E93" s="284"/>
      <c r="F93" s="284"/>
      <c r="G93" s="284"/>
      <c r="H93" s="284"/>
      <c r="I93" s="284"/>
      <c r="J93" s="284"/>
      <c r="K93" s="284"/>
      <c r="L93" s="284"/>
      <c r="M93" s="284"/>
      <c r="N93" s="294" t="s">
        <v>2226</v>
      </c>
      <c r="O93" s="288"/>
      <c r="P93" s="284"/>
      <c r="Q93" s="284"/>
      <c r="R93" s="284"/>
      <c r="S93" s="284"/>
      <c r="T93" s="284"/>
      <c r="U93" s="284"/>
      <c r="V93" s="284"/>
      <c r="W93" s="284"/>
      <c r="X93" s="284"/>
      <c r="Y93" s="284"/>
      <c r="Z93" s="284"/>
      <c r="AA93" s="284"/>
      <c r="AB93" s="47"/>
      <c r="AC93" s="283"/>
      <c r="AD93" s="283"/>
      <c r="AE93" s="283"/>
      <c r="AF93" s="283"/>
      <c r="AG93" s="283"/>
      <c r="AH93" s="283"/>
      <c r="AI93" s="283"/>
      <c r="AJ93" s="283"/>
      <c r="AK93" s="283"/>
      <c r="AL93" s="283"/>
      <c r="AM93" s="283"/>
      <c r="AN93" s="283"/>
      <c r="AO93" s="63">
        <v>1</v>
      </c>
    </row>
    <row r="94" spans="1:41" ht="24.95" customHeight="1">
      <c r="A94" s="284"/>
      <c r="B94" s="295" t="s">
        <v>2201</v>
      </c>
      <c r="C94" s="287" t="s">
        <v>2225</v>
      </c>
      <c r="D94" s="284"/>
      <c r="E94" s="284"/>
      <c r="F94" s="284"/>
      <c r="G94" s="284"/>
      <c r="H94" s="284"/>
      <c r="I94" s="284"/>
      <c r="J94" s="284"/>
      <c r="K94" s="284"/>
      <c r="L94" s="284"/>
      <c r="M94" s="284"/>
      <c r="N94" s="268" t="s">
        <v>184</v>
      </c>
      <c r="O94" s="287" t="s">
        <v>2224</v>
      </c>
      <c r="P94" s="284"/>
      <c r="Q94" s="284"/>
      <c r="R94" s="284"/>
      <c r="S94" s="284"/>
      <c r="T94" s="284"/>
      <c r="U94" s="284"/>
      <c r="V94" s="284"/>
      <c r="W94" s="284"/>
      <c r="X94" s="284"/>
      <c r="Y94" s="284"/>
      <c r="Z94" s="284"/>
      <c r="AA94" s="284"/>
      <c r="AB94" s="47"/>
      <c r="AC94" s="283"/>
      <c r="AD94" s="283"/>
      <c r="AE94" s="283"/>
      <c r="AF94" s="283"/>
      <c r="AG94" s="283"/>
      <c r="AH94" s="283"/>
      <c r="AI94" s="283"/>
      <c r="AJ94" s="283"/>
      <c r="AK94" s="283"/>
      <c r="AL94" s="283"/>
      <c r="AM94" s="283"/>
      <c r="AN94" s="283"/>
      <c r="AO94" s="63">
        <v>1</v>
      </c>
    </row>
    <row r="95" spans="1:41" ht="24.95" customHeight="1">
      <c r="A95" s="284"/>
      <c r="B95" s="294"/>
      <c r="C95" s="287"/>
      <c r="D95" s="284"/>
      <c r="E95" s="284"/>
      <c r="F95" s="284"/>
      <c r="G95" s="284"/>
      <c r="H95" s="284"/>
      <c r="I95" s="284"/>
      <c r="J95" s="284"/>
      <c r="K95" s="284"/>
      <c r="L95" s="284"/>
      <c r="M95" s="284"/>
      <c r="N95" s="294"/>
      <c r="O95" s="288"/>
      <c r="P95" s="284"/>
      <c r="Q95" s="284"/>
      <c r="R95" s="284"/>
      <c r="S95" s="284"/>
      <c r="T95" s="284"/>
      <c r="U95" s="284"/>
      <c r="V95" s="284"/>
      <c r="W95" s="284"/>
      <c r="X95" s="284"/>
      <c r="Y95" s="284"/>
      <c r="Z95" s="284"/>
      <c r="AA95" s="284"/>
      <c r="AB95" s="47"/>
      <c r="AC95" s="283"/>
      <c r="AD95" s="283"/>
      <c r="AE95" s="283"/>
      <c r="AF95" s="283"/>
      <c r="AG95" s="283"/>
      <c r="AH95" s="283"/>
      <c r="AI95" s="283"/>
      <c r="AJ95" s="283"/>
      <c r="AK95" s="283"/>
      <c r="AL95" s="283"/>
      <c r="AM95" s="283"/>
      <c r="AN95" s="283"/>
      <c r="AO95" s="63">
        <v>1</v>
      </c>
    </row>
    <row r="96" spans="1:41" ht="24.95" customHeight="1">
      <c r="A96" s="284"/>
      <c r="B96" s="294" t="s">
        <v>2223</v>
      </c>
      <c r="C96" s="287"/>
      <c r="D96" s="284"/>
      <c r="E96" s="284"/>
      <c r="F96" s="284"/>
      <c r="G96" s="284"/>
      <c r="H96" s="284"/>
      <c r="I96" s="284"/>
      <c r="J96" s="284"/>
      <c r="K96" s="284"/>
      <c r="L96" s="284"/>
      <c r="M96" s="284"/>
      <c r="N96" s="294" t="s">
        <v>2222</v>
      </c>
      <c r="O96" s="287"/>
      <c r="P96" s="284"/>
      <c r="Q96" s="284"/>
      <c r="R96" s="284"/>
      <c r="S96" s="284"/>
      <c r="T96" s="284"/>
      <c r="U96" s="284"/>
      <c r="V96" s="284"/>
      <c r="W96" s="284"/>
      <c r="X96" s="284"/>
      <c r="Y96" s="284"/>
      <c r="Z96" s="284"/>
      <c r="AA96" s="284"/>
      <c r="AB96" s="47"/>
      <c r="AC96" s="283"/>
      <c r="AD96" s="283"/>
      <c r="AE96" s="283"/>
      <c r="AF96" s="283"/>
      <c r="AG96" s="283"/>
      <c r="AH96" s="283"/>
      <c r="AI96" s="283"/>
      <c r="AJ96" s="283"/>
      <c r="AK96" s="283"/>
      <c r="AL96" s="283"/>
      <c r="AM96" s="283"/>
      <c r="AN96" s="283"/>
      <c r="AO96" s="63">
        <v>1</v>
      </c>
    </row>
    <row r="97" spans="1:41" ht="24.95" customHeight="1">
      <c r="A97" s="284"/>
      <c r="B97" s="295" t="s">
        <v>2201</v>
      </c>
      <c r="C97" s="287" t="s">
        <v>2221</v>
      </c>
      <c r="D97" s="284"/>
      <c r="E97" s="284"/>
      <c r="F97" s="284"/>
      <c r="G97" s="284"/>
      <c r="H97" s="284"/>
      <c r="I97" s="284"/>
      <c r="J97" s="284"/>
      <c r="K97" s="284"/>
      <c r="L97" s="284"/>
      <c r="M97" s="284"/>
      <c r="N97" s="268" t="s">
        <v>184</v>
      </c>
      <c r="O97" s="287" t="s">
        <v>2220</v>
      </c>
      <c r="P97" s="284"/>
      <c r="Q97" s="284"/>
      <c r="R97" s="284"/>
      <c r="S97" s="284"/>
      <c r="T97" s="284"/>
      <c r="U97" s="284"/>
      <c r="V97" s="284"/>
      <c r="W97" s="284"/>
      <c r="X97" s="284"/>
      <c r="Y97" s="284"/>
      <c r="Z97" s="284"/>
      <c r="AA97" s="284"/>
      <c r="AB97" s="47"/>
      <c r="AC97" s="283"/>
      <c r="AD97" s="283"/>
      <c r="AE97" s="283"/>
      <c r="AF97" s="283"/>
      <c r="AG97" s="283"/>
      <c r="AH97" s="283"/>
      <c r="AI97" s="283"/>
      <c r="AJ97" s="283"/>
      <c r="AK97" s="283"/>
      <c r="AL97" s="283"/>
      <c r="AM97" s="283"/>
      <c r="AN97" s="283"/>
      <c r="AO97" s="63">
        <v>1</v>
      </c>
    </row>
    <row r="98" spans="1:41" ht="24.95" customHeight="1">
      <c r="A98" s="284"/>
      <c r="B98" s="294"/>
      <c r="C98" s="287"/>
      <c r="D98" s="284"/>
      <c r="E98" s="284"/>
      <c r="F98" s="284"/>
      <c r="G98" s="284"/>
      <c r="H98" s="284"/>
      <c r="I98" s="284"/>
      <c r="J98" s="284"/>
      <c r="K98" s="284"/>
      <c r="L98" s="284"/>
      <c r="M98" s="284"/>
      <c r="N98" s="294"/>
      <c r="O98" s="288"/>
      <c r="P98" s="284"/>
      <c r="Q98" s="284"/>
      <c r="R98" s="284"/>
      <c r="S98" s="284"/>
      <c r="T98" s="284"/>
      <c r="U98" s="284"/>
      <c r="V98" s="284"/>
      <c r="W98" s="284"/>
      <c r="X98" s="284"/>
      <c r="Y98" s="284"/>
      <c r="Z98" s="284"/>
      <c r="AA98" s="284"/>
      <c r="AB98" s="47"/>
      <c r="AC98" s="283"/>
      <c r="AD98" s="283"/>
      <c r="AE98" s="283"/>
      <c r="AF98" s="283"/>
      <c r="AG98" s="283"/>
      <c r="AH98" s="283"/>
      <c r="AI98" s="283"/>
      <c r="AJ98" s="283"/>
      <c r="AK98" s="283"/>
      <c r="AL98" s="283"/>
      <c r="AM98" s="283"/>
      <c r="AN98" s="283"/>
      <c r="AO98" s="63">
        <v>1</v>
      </c>
    </row>
    <row r="99" spans="1:41" ht="24.95" customHeight="1">
      <c r="A99" s="284"/>
      <c r="B99" s="294" t="s">
        <v>2219</v>
      </c>
      <c r="C99" s="288"/>
      <c r="D99" s="284"/>
      <c r="E99" s="284"/>
      <c r="F99" s="284"/>
      <c r="G99" s="284"/>
      <c r="H99" s="284"/>
      <c r="I99" s="284"/>
      <c r="J99" s="284"/>
      <c r="K99" s="284"/>
      <c r="L99" s="284"/>
      <c r="M99" s="284"/>
      <c r="N99" s="294" t="s">
        <v>2218</v>
      </c>
      <c r="O99" s="288"/>
      <c r="P99" s="284"/>
      <c r="Q99" s="284"/>
      <c r="R99" s="284"/>
      <c r="S99" s="284"/>
      <c r="T99" s="284"/>
      <c r="U99" s="284"/>
      <c r="V99" s="284"/>
      <c r="W99" s="284"/>
      <c r="X99" s="284"/>
      <c r="Y99" s="284"/>
      <c r="Z99" s="284"/>
      <c r="AA99" s="284"/>
      <c r="AB99" s="47"/>
      <c r="AC99" s="283"/>
      <c r="AD99" s="283"/>
      <c r="AE99" s="283"/>
      <c r="AF99" s="283"/>
      <c r="AG99" s="283"/>
      <c r="AH99" s="283"/>
      <c r="AI99" s="283"/>
      <c r="AJ99" s="283"/>
      <c r="AK99" s="283"/>
      <c r="AL99" s="283"/>
      <c r="AM99" s="283"/>
      <c r="AN99" s="283"/>
      <c r="AO99" s="63">
        <v>1</v>
      </c>
    </row>
    <row r="100" spans="1:41" ht="24.95" customHeight="1">
      <c r="A100" s="284"/>
      <c r="B100" s="295" t="s">
        <v>2201</v>
      </c>
      <c r="C100" s="287" t="s">
        <v>2217</v>
      </c>
      <c r="D100" s="284"/>
      <c r="E100" s="284"/>
      <c r="F100" s="284"/>
      <c r="G100" s="284"/>
      <c r="H100" s="284"/>
      <c r="I100" s="284"/>
      <c r="J100" s="284"/>
      <c r="K100" s="284"/>
      <c r="L100" s="284"/>
      <c r="M100" s="284"/>
      <c r="N100" s="268" t="s">
        <v>184</v>
      </c>
      <c r="O100" s="287" t="s">
        <v>2216</v>
      </c>
      <c r="P100" s="284"/>
      <c r="Q100" s="284"/>
      <c r="R100" s="284"/>
      <c r="S100" s="284"/>
      <c r="T100" s="284"/>
      <c r="U100" s="284"/>
      <c r="V100" s="284"/>
      <c r="W100" s="284"/>
      <c r="X100" s="284"/>
      <c r="Y100" s="284"/>
      <c r="Z100" s="284"/>
      <c r="AA100" s="284"/>
      <c r="AB100" s="47"/>
      <c r="AC100" s="283"/>
      <c r="AD100" s="283"/>
      <c r="AE100" s="283"/>
      <c r="AF100" s="283"/>
      <c r="AG100" s="283"/>
      <c r="AH100" s="283"/>
      <c r="AI100" s="283"/>
      <c r="AJ100" s="283"/>
      <c r="AK100" s="283"/>
      <c r="AL100" s="283"/>
      <c r="AM100" s="283"/>
      <c r="AN100" s="283"/>
      <c r="AO100" s="63">
        <v>1</v>
      </c>
    </row>
    <row r="101" spans="1:41" ht="24.95" customHeight="1">
      <c r="A101" s="284"/>
      <c r="B101" s="268" t="s">
        <v>184</v>
      </c>
      <c r="C101" s="287" t="s">
        <v>2215</v>
      </c>
      <c r="D101" s="284"/>
      <c r="E101" s="284"/>
      <c r="F101" s="284"/>
      <c r="G101" s="284"/>
      <c r="H101" s="284"/>
      <c r="I101" s="284"/>
      <c r="J101" s="284"/>
      <c r="K101" s="284"/>
      <c r="L101" s="284"/>
      <c r="M101" s="284"/>
      <c r="N101" s="294"/>
      <c r="O101" s="288"/>
      <c r="P101" s="284"/>
      <c r="Q101" s="284"/>
      <c r="R101" s="284"/>
      <c r="S101" s="284"/>
      <c r="T101" s="284"/>
      <c r="U101" s="284"/>
      <c r="V101" s="284"/>
      <c r="W101" s="284"/>
      <c r="X101" s="284"/>
      <c r="Y101" s="284"/>
      <c r="Z101" s="284"/>
      <c r="AA101" s="284"/>
      <c r="AB101" s="47"/>
      <c r="AC101" s="283"/>
      <c r="AD101" s="283"/>
      <c r="AE101" s="283"/>
      <c r="AF101" s="283"/>
      <c r="AG101" s="283"/>
      <c r="AH101" s="283"/>
      <c r="AI101" s="283"/>
      <c r="AJ101" s="283"/>
      <c r="AK101" s="283"/>
      <c r="AL101" s="283"/>
      <c r="AM101" s="283"/>
      <c r="AN101" s="283"/>
      <c r="AO101" s="63">
        <v>1</v>
      </c>
    </row>
    <row r="102" spans="1:41" ht="24.95" customHeight="1">
      <c r="A102" s="284"/>
      <c r="B102" s="294"/>
      <c r="C102" s="288"/>
      <c r="D102" s="284"/>
      <c r="E102" s="284"/>
      <c r="F102" s="284"/>
      <c r="G102" s="284"/>
      <c r="H102" s="284"/>
      <c r="I102" s="284"/>
      <c r="J102" s="284"/>
      <c r="K102" s="284"/>
      <c r="L102" s="284"/>
      <c r="M102" s="284"/>
      <c r="N102" s="294" t="s">
        <v>2214</v>
      </c>
      <c r="O102" s="288"/>
      <c r="P102" s="284"/>
      <c r="Q102" s="284"/>
      <c r="R102" s="284"/>
      <c r="S102" s="284"/>
      <c r="T102" s="284"/>
      <c r="U102" s="284"/>
      <c r="V102" s="284"/>
      <c r="W102" s="284"/>
      <c r="X102" s="284"/>
      <c r="Y102" s="284"/>
      <c r="Z102" s="284"/>
      <c r="AA102" s="284"/>
      <c r="AB102" s="47"/>
      <c r="AC102" s="283"/>
      <c r="AD102" s="283"/>
      <c r="AE102" s="283"/>
      <c r="AF102" s="283"/>
      <c r="AG102" s="283"/>
      <c r="AH102" s="283"/>
      <c r="AI102" s="283"/>
      <c r="AJ102" s="283"/>
      <c r="AK102" s="283"/>
      <c r="AL102" s="283"/>
      <c r="AM102" s="283"/>
      <c r="AN102" s="283"/>
      <c r="AO102" s="63">
        <v>1</v>
      </c>
    </row>
    <row r="103" spans="1:41" ht="24.95" customHeight="1">
      <c r="A103" s="284"/>
      <c r="B103" s="294" t="s">
        <v>2213</v>
      </c>
      <c r="C103" s="288"/>
      <c r="D103" s="284"/>
      <c r="E103" s="284"/>
      <c r="F103" s="284"/>
      <c r="G103" s="284"/>
      <c r="H103" s="284"/>
      <c r="I103" s="284"/>
      <c r="J103" s="284"/>
      <c r="K103" s="284"/>
      <c r="L103" s="284"/>
      <c r="M103" s="284"/>
      <c r="N103" s="268" t="s">
        <v>184</v>
      </c>
      <c r="O103" s="287" t="s">
        <v>2212</v>
      </c>
      <c r="P103" s="284"/>
      <c r="Q103" s="284"/>
      <c r="R103" s="284"/>
      <c r="S103" s="284"/>
      <c r="T103" s="284"/>
      <c r="U103" s="284"/>
      <c r="V103" s="284"/>
      <c r="W103" s="284"/>
      <c r="X103" s="284"/>
      <c r="Y103" s="284"/>
      <c r="Z103" s="284"/>
      <c r="AA103" s="284"/>
      <c r="AB103" s="47"/>
      <c r="AC103" s="283"/>
      <c r="AD103" s="283"/>
      <c r="AE103" s="283"/>
      <c r="AF103" s="283"/>
      <c r="AG103" s="283"/>
      <c r="AH103" s="283"/>
      <c r="AI103" s="283"/>
      <c r="AJ103" s="283"/>
      <c r="AK103" s="283"/>
      <c r="AL103" s="283"/>
      <c r="AM103" s="283"/>
      <c r="AN103" s="283"/>
      <c r="AO103" s="63">
        <v>1</v>
      </c>
    </row>
    <row r="104" spans="1:41" ht="24.95" customHeight="1">
      <c r="A104" s="284"/>
      <c r="B104" s="295" t="s">
        <v>2201</v>
      </c>
      <c r="C104" s="287" t="s">
        <v>2211</v>
      </c>
      <c r="D104" s="284"/>
      <c r="E104" s="284"/>
      <c r="F104" s="284"/>
      <c r="G104" s="284"/>
      <c r="H104" s="284"/>
      <c r="I104" s="284"/>
      <c r="J104" s="284"/>
      <c r="K104" s="284"/>
      <c r="L104" s="284"/>
      <c r="M104" s="284"/>
      <c r="N104" s="294"/>
      <c r="O104" s="288"/>
      <c r="P104" s="284"/>
      <c r="Q104" s="284"/>
      <c r="R104" s="284"/>
      <c r="S104" s="284"/>
      <c r="T104" s="284"/>
      <c r="U104" s="284"/>
      <c r="V104" s="284"/>
      <c r="W104" s="284"/>
      <c r="X104" s="284"/>
      <c r="Y104" s="284"/>
      <c r="Z104" s="284"/>
      <c r="AA104" s="284"/>
      <c r="AB104" s="47"/>
      <c r="AC104" s="283"/>
      <c r="AD104" s="283"/>
      <c r="AE104" s="283"/>
      <c r="AF104" s="283"/>
      <c r="AG104" s="283"/>
      <c r="AH104" s="283"/>
      <c r="AI104" s="283"/>
      <c r="AJ104" s="283"/>
      <c r="AK104" s="283"/>
      <c r="AL104" s="283"/>
      <c r="AM104" s="283"/>
      <c r="AN104" s="283"/>
      <c r="AO104" s="63">
        <v>1</v>
      </c>
    </row>
    <row r="105" spans="1:41" ht="24.95" customHeight="1">
      <c r="A105" s="284"/>
      <c r="B105" s="294"/>
      <c r="C105" s="288"/>
      <c r="D105" s="284"/>
      <c r="E105" s="284"/>
      <c r="F105" s="284"/>
      <c r="G105" s="284"/>
      <c r="H105" s="284"/>
      <c r="I105" s="284"/>
      <c r="J105" s="284"/>
      <c r="K105" s="284"/>
      <c r="L105" s="284"/>
      <c r="M105" s="284"/>
      <c r="N105" s="294" t="s">
        <v>2210</v>
      </c>
      <c r="O105" s="288"/>
      <c r="P105" s="284"/>
      <c r="Q105" s="284"/>
      <c r="R105" s="284"/>
      <c r="S105" s="284"/>
      <c r="T105" s="284"/>
      <c r="U105" s="284"/>
      <c r="V105" s="284"/>
      <c r="W105" s="284"/>
      <c r="X105" s="284"/>
      <c r="Y105" s="284"/>
      <c r="Z105" s="284"/>
      <c r="AA105" s="284"/>
      <c r="AB105" s="47"/>
      <c r="AC105" s="283"/>
      <c r="AD105" s="283"/>
      <c r="AE105" s="283"/>
      <c r="AF105" s="283"/>
      <c r="AG105" s="283"/>
      <c r="AH105" s="283"/>
      <c r="AI105" s="283"/>
      <c r="AJ105" s="283"/>
      <c r="AK105" s="283"/>
      <c r="AL105" s="283"/>
      <c r="AM105" s="283"/>
      <c r="AN105" s="283"/>
      <c r="AO105" s="63">
        <v>1</v>
      </c>
    </row>
    <row r="106" spans="1:41" ht="24.95" customHeight="1">
      <c r="A106" s="284"/>
      <c r="B106" s="294" t="s">
        <v>2209</v>
      </c>
      <c r="C106" s="288"/>
      <c r="D106" s="284"/>
      <c r="E106" s="284"/>
      <c r="F106" s="284"/>
      <c r="G106" s="284"/>
      <c r="H106" s="284"/>
      <c r="I106" s="284"/>
      <c r="J106" s="284"/>
      <c r="K106" s="284"/>
      <c r="L106" s="284"/>
      <c r="M106" s="284"/>
      <c r="N106" s="268" t="s">
        <v>184</v>
      </c>
      <c r="O106" s="287" t="s">
        <v>2208</v>
      </c>
      <c r="P106" s="284"/>
      <c r="Q106" s="284"/>
      <c r="R106" s="284"/>
      <c r="S106" s="284"/>
      <c r="T106" s="284"/>
      <c r="U106" s="284"/>
      <c r="V106" s="284"/>
      <c r="W106" s="284"/>
      <c r="X106" s="284"/>
      <c r="Y106" s="284"/>
      <c r="Z106" s="284"/>
      <c r="AA106" s="284"/>
      <c r="AB106" s="47"/>
      <c r="AC106" s="283"/>
      <c r="AD106" s="283"/>
      <c r="AE106" s="283"/>
      <c r="AF106" s="283"/>
      <c r="AG106" s="283"/>
      <c r="AH106" s="283"/>
      <c r="AI106" s="283"/>
      <c r="AJ106" s="283"/>
      <c r="AK106" s="283"/>
      <c r="AL106" s="283"/>
      <c r="AM106" s="283"/>
      <c r="AN106" s="283"/>
      <c r="AO106" s="63">
        <v>1</v>
      </c>
    </row>
    <row r="107" spans="1:41" ht="24.95" customHeight="1">
      <c r="A107" s="284"/>
      <c r="B107" s="295" t="s">
        <v>2201</v>
      </c>
      <c r="C107" s="287" t="s">
        <v>2207</v>
      </c>
      <c r="D107" s="284"/>
      <c r="E107" s="284"/>
      <c r="F107" s="284"/>
      <c r="G107" s="284"/>
      <c r="H107" s="284"/>
      <c r="I107" s="284"/>
      <c r="J107" s="284"/>
      <c r="K107" s="284"/>
      <c r="L107" s="284"/>
      <c r="M107" s="284"/>
      <c r="N107" s="294"/>
      <c r="O107" s="287"/>
      <c r="P107" s="284"/>
      <c r="Q107" s="284"/>
      <c r="R107" s="284"/>
      <c r="S107" s="284"/>
      <c r="T107" s="284"/>
      <c r="U107" s="284"/>
      <c r="V107" s="284"/>
      <c r="W107" s="284"/>
      <c r="X107" s="284"/>
      <c r="Y107" s="284"/>
      <c r="Z107" s="284"/>
      <c r="AA107" s="284"/>
      <c r="AB107" s="47"/>
      <c r="AC107" s="283"/>
      <c r="AD107" s="283"/>
      <c r="AE107" s="283"/>
      <c r="AF107" s="283"/>
      <c r="AG107" s="283"/>
      <c r="AH107" s="283"/>
      <c r="AI107" s="283"/>
      <c r="AJ107" s="283"/>
      <c r="AK107" s="283"/>
      <c r="AL107" s="283"/>
      <c r="AM107" s="283"/>
      <c r="AN107" s="283"/>
      <c r="AO107" s="63">
        <v>1</v>
      </c>
    </row>
    <row r="108" spans="1:41" ht="24.95" customHeight="1">
      <c r="A108" s="284"/>
      <c r="B108" s="294"/>
      <c r="C108" s="288"/>
      <c r="D108" s="284"/>
      <c r="E108" s="284"/>
      <c r="F108" s="284"/>
      <c r="G108" s="284"/>
      <c r="H108" s="284"/>
      <c r="I108" s="284"/>
      <c r="J108" s="284"/>
      <c r="K108" s="284"/>
      <c r="L108" s="284"/>
      <c r="M108" s="284"/>
      <c r="N108" s="294" t="s">
        <v>2206</v>
      </c>
      <c r="O108" s="287"/>
      <c r="P108" s="284"/>
      <c r="Q108" s="284"/>
      <c r="R108" s="284"/>
      <c r="S108" s="284"/>
      <c r="T108" s="284"/>
      <c r="U108" s="284"/>
      <c r="V108" s="284"/>
      <c r="W108" s="284"/>
      <c r="X108" s="284"/>
      <c r="Y108" s="284"/>
      <c r="Z108" s="284"/>
      <c r="AA108" s="284"/>
      <c r="AB108" s="47"/>
      <c r="AC108" s="283"/>
      <c r="AD108" s="283"/>
      <c r="AE108" s="283"/>
      <c r="AF108" s="283"/>
      <c r="AG108" s="283"/>
      <c r="AH108" s="283"/>
      <c r="AI108" s="283"/>
      <c r="AJ108" s="283"/>
      <c r="AK108" s="283"/>
      <c r="AL108" s="283"/>
      <c r="AM108" s="283"/>
      <c r="AN108" s="283"/>
      <c r="AO108" s="63">
        <v>1</v>
      </c>
    </row>
    <row r="109" spans="1:41" ht="24.95" customHeight="1">
      <c r="A109" s="284"/>
      <c r="B109" s="294"/>
      <c r="C109" s="288"/>
      <c r="D109" s="284"/>
      <c r="E109" s="284"/>
      <c r="F109" s="284"/>
      <c r="G109" s="284"/>
      <c r="H109" s="284"/>
      <c r="I109" s="284"/>
      <c r="J109" s="284"/>
      <c r="K109" s="284"/>
      <c r="L109" s="284"/>
      <c r="M109" s="284"/>
      <c r="N109" s="268" t="s">
        <v>184</v>
      </c>
      <c r="O109" s="287" t="s">
        <v>2205</v>
      </c>
      <c r="P109" s="284"/>
      <c r="Q109" s="284"/>
      <c r="R109" s="284"/>
      <c r="S109" s="284"/>
      <c r="T109" s="284"/>
      <c r="U109" s="284"/>
      <c r="V109" s="284"/>
      <c r="W109" s="284"/>
      <c r="X109" s="284"/>
      <c r="Y109" s="284"/>
      <c r="Z109" s="284"/>
      <c r="AA109" s="284"/>
      <c r="AB109" s="47"/>
      <c r="AC109" s="283"/>
      <c r="AD109" s="283"/>
      <c r="AE109" s="283"/>
      <c r="AF109" s="283"/>
      <c r="AG109" s="283"/>
      <c r="AH109" s="283"/>
      <c r="AI109" s="283"/>
      <c r="AJ109" s="283"/>
      <c r="AK109" s="283"/>
      <c r="AL109" s="283"/>
      <c r="AM109" s="283"/>
      <c r="AN109" s="283"/>
      <c r="AO109" s="63">
        <v>1</v>
      </c>
    </row>
    <row r="110" spans="1:41" ht="24.95" customHeight="1">
      <c r="A110" s="284"/>
      <c r="B110" s="294" t="s">
        <v>2204</v>
      </c>
      <c r="C110" s="288"/>
      <c r="D110" s="284"/>
      <c r="E110" s="284"/>
      <c r="F110" s="284"/>
      <c r="G110" s="284"/>
      <c r="H110" s="284"/>
      <c r="I110" s="284"/>
      <c r="J110" s="284"/>
      <c r="K110" s="284"/>
      <c r="L110" s="284"/>
      <c r="M110" s="284"/>
      <c r="N110" s="294"/>
      <c r="O110" s="288"/>
      <c r="P110" s="284"/>
      <c r="Q110" s="284"/>
      <c r="R110" s="284"/>
      <c r="S110" s="284"/>
      <c r="T110" s="284"/>
      <c r="U110" s="284"/>
      <c r="V110" s="284"/>
      <c r="W110" s="284"/>
      <c r="X110" s="284"/>
      <c r="Y110" s="284"/>
      <c r="Z110" s="284"/>
      <c r="AA110" s="284"/>
      <c r="AB110" s="47"/>
      <c r="AC110" s="283"/>
      <c r="AD110" s="283"/>
      <c r="AE110" s="283"/>
      <c r="AF110" s="283"/>
      <c r="AG110" s="283"/>
      <c r="AH110" s="283"/>
      <c r="AI110" s="283"/>
      <c r="AJ110" s="283"/>
      <c r="AK110" s="283"/>
      <c r="AL110" s="283"/>
      <c r="AM110" s="283"/>
      <c r="AN110" s="283"/>
      <c r="AO110" s="63">
        <v>1</v>
      </c>
    </row>
    <row r="111" spans="1:41" ht="24.95" customHeight="1">
      <c r="A111" s="284"/>
      <c r="B111" s="294" t="s">
        <v>2203</v>
      </c>
      <c r="C111" s="288"/>
      <c r="D111" s="284"/>
      <c r="E111" s="284"/>
      <c r="F111" s="284"/>
      <c r="G111" s="284"/>
      <c r="H111" s="284"/>
      <c r="I111" s="284"/>
      <c r="J111" s="284"/>
      <c r="K111" s="284"/>
      <c r="L111" s="284"/>
      <c r="M111" s="284"/>
      <c r="N111" s="294" t="s">
        <v>2202</v>
      </c>
      <c r="O111" s="287"/>
      <c r="P111" s="284"/>
      <c r="Q111" s="284"/>
      <c r="R111" s="284"/>
      <c r="S111" s="284"/>
      <c r="T111" s="284"/>
      <c r="U111" s="284"/>
      <c r="V111" s="284"/>
      <c r="W111" s="284"/>
      <c r="X111" s="284"/>
      <c r="Y111" s="284"/>
      <c r="Z111" s="284"/>
      <c r="AA111" s="284"/>
      <c r="AB111" s="47"/>
      <c r="AC111" s="283"/>
      <c r="AD111" s="283"/>
      <c r="AE111" s="283"/>
      <c r="AF111" s="283"/>
      <c r="AG111" s="283"/>
      <c r="AH111" s="283"/>
      <c r="AI111" s="283"/>
      <c r="AJ111" s="283"/>
      <c r="AK111" s="283"/>
      <c r="AL111" s="283"/>
      <c r="AM111" s="283"/>
      <c r="AN111" s="283"/>
      <c r="AO111" s="63">
        <v>1</v>
      </c>
    </row>
    <row r="112" spans="1:41" ht="24.95" customHeight="1">
      <c r="A112" s="284"/>
      <c r="B112" s="295" t="s">
        <v>2201</v>
      </c>
      <c r="C112" s="287" t="s">
        <v>2200</v>
      </c>
      <c r="D112" s="284"/>
      <c r="E112" s="284"/>
      <c r="F112" s="284"/>
      <c r="G112" s="284"/>
      <c r="H112" s="284"/>
      <c r="I112" s="284"/>
      <c r="J112" s="284"/>
      <c r="K112" s="284"/>
      <c r="L112" s="284"/>
      <c r="M112" s="284"/>
      <c r="N112" s="268" t="s">
        <v>184</v>
      </c>
      <c r="O112" s="287" t="s">
        <v>2199</v>
      </c>
      <c r="P112" s="284"/>
      <c r="Q112" s="284"/>
      <c r="R112" s="284"/>
      <c r="S112" s="284"/>
      <c r="T112" s="284"/>
      <c r="U112" s="284"/>
      <c r="V112" s="284"/>
      <c r="W112" s="284"/>
      <c r="X112" s="284"/>
      <c r="Y112" s="284"/>
      <c r="Z112" s="284"/>
      <c r="AA112" s="284"/>
      <c r="AB112" s="47"/>
      <c r="AC112" s="283"/>
      <c r="AD112" s="283"/>
      <c r="AE112" s="283"/>
      <c r="AF112" s="283"/>
      <c r="AG112" s="283"/>
      <c r="AH112" s="283"/>
      <c r="AI112" s="283"/>
      <c r="AJ112" s="283"/>
      <c r="AK112" s="283"/>
      <c r="AL112" s="283"/>
      <c r="AM112" s="283"/>
      <c r="AN112" s="283"/>
      <c r="AO112" s="63">
        <v>1</v>
      </c>
    </row>
    <row r="113" spans="1:41" ht="24.95" customHeight="1">
      <c r="A113" s="284"/>
      <c r="B113" s="294"/>
      <c r="C113" s="294"/>
      <c r="D113" s="284"/>
      <c r="E113" s="284"/>
      <c r="F113" s="284"/>
      <c r="G113" s="284"/>
      <c r="H113" s="284"/>
      <c r="I113" s="284"/>
      <c r="J113" s="284"/>
      <c r="K113" s="284"/>
      <c r="L113" s="284"/>
      <c r="M113" s="284"/>
      <c r="N113" s="294"/>
      <c r="O113" s="288"/>
      <c r="P113" s="284"/>
      <c r="Q113" s="284"/>
      <c r="R113" s="284"/>
      <c r="S113" s="284"/>
      <c r="T113" s="284"/>
      <c r="U113" s="284"/>
      <c r="V113" s="284"/>
      <c r="W113" s="284"/>
      <c r="X113" s="284"/>
      <c r="Y113" s="284"/>
      <c r="Z113" s="284"/>
      <c r="AA113" s="284"/>
      <c r="AB113" s="47"/>
      <c r="AC113" s="283"/>
      <c r="AD113" s="283"/>
      <c r="AE113" s="283"/>
      <c r="AF113" s="283"/>
      <c r="AG113" s="283"/>
      <c r="AH113" s="283"/>
      <c r="AI113" s="283"/>
      <c r="AJ113" s="283"/>
      <c r="AK113" s="283"/>
      <c r="AL113" s="283"/>
      <c r="AM113" s="283"/>
      <c r="AN113" s="283"/>
      <c r="AO113" s="63">
        <v>1</v>
      </c>
    </row>
    <row r="114" spans="1:41" ht="24.95" customHeight="1">
      <c r="A114" s="284"/>
      <c r="B114" s="294"/>
      <c r="C114" s="288"/>
      <c r="D114" s="284"/>
      <c r="E114" s="284"/>
      <c r="F114" s="284"/>
      <c r="G114" s="284"/>
      <c r="H114" s="284"/>
      <c r="I114" s="284"/>
      <c r="J114" s="284"/>
      <c r="K114" s="284"/>
      <c r="L114" s="284"/>
      <c r="M114" s="284"/>
      <c r="N114" s="294" t="s">
        <v>2198</v>
      </c>
      <c r="O114" s="288"/>
      <c r="P114" s="284"/>
      <c r="Q114" s="284"/>
      <c r="R114" s="284"/>
      <c r="S114" s="284"/>
      <c r="T114" s="284"/>
      <c r="U114" s="284"/>
      <c r="V114" s="284"/>
      <c r="W114" s="284"/>
      <c r="X114" s="284"/>
      <c r="Y114" s="284"/>
      <c r="Z114" s="284"/>
      <c r="AA114" s="284"/>
      <c r="AB114" s="47"/>
      <c r="AC114" s="283"/>
      <c r="AD114" s="283"/>
      <c r="AE114" s="283"/>
      <c r="AF114" s="283"/>
      <c r="AG114" s="283"/>
      <c r="AH114" s="283"/>
      <c r="AI114" s="283"/>
      <c r="AJ114" s="283"/>
      <c r="AK114" s="283"/>
      <c r="AL114" s="283"/>
      <c r="AM114" s="283"/>
      <c r="AN114" s="283"/>
      <c r="AO114" s="63">
        <v>1</v>
      </c>
    </row>
    <row r="115" spans="1:41" ht="24.95" customHeight="1">
      <c r="A115" s="284"/>
      <c r="B115" s="294" t="s">
        <v>2197</v>
      </c>
      <c r="C115" s="288"/>
      <c r="D115" s="284"/>
      <c r="E115" s="284"/>
      <c r="F115" s="284"/>
      <c r="G115" s="284"/>
      <c r="H115" s="284"/>
      <c r="I115" s="284"/>
      <c r="J115" s="284"/>
      <c r="K115" s="284"/>
      <c r="L115" s="284"/>
      <c r="M115" s="284"/>
      <c r="N115" s="268" t="s">
        <v>184</v>
      </c>
      <c r="O115" s="287" t="s">
        <v>2196</v>
      </c>
      <c r="P115" s="284"/>
      <c r="Q115" s="284"/>
      <c r="R115" s="284"/>
      <c r="S115" s="284"/>
      <c r="T115" s="284"/>
      <c r="U115" s="284"/>
      <c r="V115" s="284"/>
      <c r="W115" s="284"/>
      <c r="X115" s="284"/>
      <c r="Y115" s="284"/>
      <c r="Z115" s="284"/>
      <c r="AA115" s="284"/>
      <c r="AB115" s="47"/>
      <c r="AC115" s="283"/>
      <c r="AD115" s="283"/>
      <c r="AE115" s="283"/>
      <c r="AF115" s="283"/>
      <c r="AG115" s="283"/>
      <c r="AH115" s="283"/>
      <c r="AI115" s="283"/>
      <c r="AJ115" s="283"/>
      <c r="AK115" s="283"/>
      <c r="AL115" s="283"/>
      <c r="AM115" s="283"/>
      <c r="AN115" s="283"/>
      <c r="AO115" s="63">
        <v>1</v>
      </c>
    </row>
    <row r="116" spans="1:41" ht="24.95" customHeight="1">
      <c r="A116" s="284"/>
      <c r="B116" s="268" t="s">
        <v>184</v>
      </c>
      <c r="C116" s="287" t="s">
        <v>1178</v>
      </c>
      <c r="D116" s="284"/>
      <c r="E116" s="284"/>
      <c r="F116" s="284"/>
      <c r="G116" s="284"/>
      <c r="H116" s="284"/>
      <c r="I116" s="284"/>
      <c r="J116" s="284"/>
      <c r="K116" s="284"/>
      <c r="L116" s="284"/>
      <c r="M116" s="284"/>
      <c r="N116" s="294"/>
      <c r="O116" s="288"/>
      <c r="P116" s="284"/>
      <c r="Q116" s="284"/>
      <c r="R116" s="284"/>
      <c r="S116" s="284"/>
      <c r="T116" s="284"/>
      <c r="U116" s="284"/>
      <c r="V116" s="284"/>
      <c r="W116" s="284"/>
      <c r="X116" s="284"/>
      <c r="Y116" s="284"/>
      <c r="Z116" s="284"/>
      <c r="AA116" s="284"/>
      <c r="AB116" s="47"/>
      <c r="AC116" s="283"/>
      <c r="AD116" s="283"/>
      <c r="AE116" s="283"/>
      <c r="AF116" s="283"/>
      <c r="AG116" s="283"/>
      <c r="AH116" s="283"/>
      <c r="AI116" s="283"/>
      <c r="AJ116" s="283"/>
      <c r="AK116" s="283"/>
      <c r="AL116" s="283"/>
      <c r="AM116" s="283"/>
      <c r="AN116" s="283"/>
      <c r="AO116" s="63">
        <v>1</v>
      </c>
    </row>
    <row r="117" spans="1:41" ht="24.95" customHeight="1">
      <c r="A117" s="284"/>
      <c r="B117" s="284"/>
      <c r="C117" s="284"/>
      <c r="D117" s="284"/>
      <c r="E117" s="284"/>
      <c r="F117" s="284"/>
      <c r="G117" s="284"/>
      <c r="H117" s="284"/>
      <c r="I117" s="284"/>
      <c r="J117" s="284"/>
      <c r="K117" s="284"/>
      <c r="L117" s="284"/>
      <c r="M117" s="284"/>
      <c r="N117" s="294" t="s">
        <v>2195</v>
      </c>
      <c r="O117" s="288"/>
      <c r="P117" s="284"/>
      <c r="Q117" s="284"/>
      <c r="R117" s="284"/>
      <c r="S117" s="284"/>
      <c r="T117" s="284"/>
      <c r="U117" s="284"/>
      <c r="V117" s="284"/>
      <c r="W117" s="284"/>
      <c r="X117" s="284"/>
      <c r="Y117" s="284"/>
      <c r="Z117" s="284"/>
      <c r="AA117" s="284"/>
      <c r="AB117" s="47"/>
      <c r="AC117" s="283"/>
      <c r="AD117" s="283"/>
      <c r="AE117" s="283"/>
      <c r="AF117" s="283"/>
      <c r="AG117" s="283"/>
      <c r="AH117" s="283"/>
      <c r="AI117" s="283"/>
      <c r="AJ117" s="283"/>
      <c r="AK117" s="283"/>
      <c r="AL117" s="283"/>
      <c r="AM117" s="283"/>
      <c r="AN117" s="283"/>
      <c r="AO117" s="63">
        <v>1</v>
      </c>
    </row>
    <row r="118" spans="1:41" ht="24.95" customHeight="1">
      <c r="A118" s="284"/>
      <c r="B118" s="284"/>
      <c r="C118" s="89" t="s">
        <v>2194</v>
      </c>
      <c r="D118" s="284"/>
      <c r="E118" s="284"/>
      <c r="F118" s="284"/>
      <c r="G118" s="284"/>
      <c r="H118" s="284"/>
      <c r="I118" s="284"/>
      <c r="J118" s="284"/>
      <c r="K118" s="284"/>
      <c r="L118" s="284"/>
      <c r="M118" s="284"/>
      <c r="N118" s="268" t="s">
        <v>184</v>
      </c>
      <c r="O118" s="287" t="s">
        <v>2193</v>
      </c>
      <c r="P118" s="284"/>
      <c r="Q118" s="284"/>
      <c r="R118" s="284"/>
      <c r="S118" s="284"/>
      <c r="T118" s="284"/>
      <c r="U118" s="284"/>
      <c r="V118" s="284"/>
      <c r="W118" s="284"/>
      <c r="X118" s="284"/>
      <c r="Y118" s="284"/>
      <c r="Z118" s="284"/>
      <c r="AA118" s="284"/>
      <c r="AB118" s="47"/>
      <c r="AC118" s="283"/>
      <c r="AD118" s="283"/>
      <c r="AE118" s="283"/>
      <c r="AF118" s="283"/>
      <c r="AG118" s="283"/>
      <c r="AH118" s="283"/>
      <c r="AI118" s="283"/>
      <c r="AJ118" s="283"/>
      <c r="AK118" s="283"/>
      <c r="AL118" s="283"/>
      <c r="AM118" s="283"/>
      <c r="AN118" s="283"/>
      <c r="AO118" s="63">
        <v>1</v>
      </c>
    </row>
    <row r="119" spans="1:41" ht="24.95" customHeight="1">
      <c r="A119" s="284"/>
      <c r="B119" s="284"/>
      <c r="C119" s="284" t="s">
        <v>2192</v>
      </c>
      <c r="D119" s="284"/>
      <c r="E119" s="284"/>
      <c r="F119" s="284"/>
      <c r="G119" s="284"/>
      <c r="H119" s="284"/>
      <c r="I119" s="284"/>
      <c r="J119" s="284"/>
      <c r="K119" s="284"/>
      <c r="L119" s="284"/>
      <c r="M119" s="284"/>
      <c r="N119" s="294"/>
      <c r="O119" s="288"/>
      <c r="P119" s="284"/>
      <c r="Q119" s="284"/>
      <c r="R119" s="284"/>
      <c r="S119" s="284"/>
      <c r="T119" s="284"/>
      <c r="U119" s="284"/>
      <c r="V119" s="284"/>
      <c r="W119" s="284"/>
      <c r="X119" s="284"/>
      <c r="Y119" s="284"/>
      <c r="Z119" s="284"/>
      <c r="AA119" s="284"/>
      <c r="AB119" s="47"/>
      <c r="AC119" s="283"/>
      <c r="AD119" s="283"/>
      <c r="AE119" s="283"/>
      <c r="AF119" s="283"/>
      <c r="AG119" s="283"/>
      <c r="AH119" s="283"/>
      <c r="AI119" s="283"/>
      <c r="AJ119" s="283"/>
      <c r="AK119" s="283"/>
      <c r="AL119" s="283"/>
      <c r="AM119" s="283"/>
      <c r="AN119" s="283"/>
      <c r="AO119" s="63">
        <v>1</v>
      </c>
    </row>
    <row r="120" spans="1:41" ht="24.95" customHeight="1">
      <c r="A120" s="284"/>
      <c r="B120" s="284"/>
      <c r="C120" s="284" t="s">
        <v>1180</v>
      </c>
      <c r="D120" s="284"/>
      <c r="E120" s="284"/>
      <c r="F120" s="284"/>
      <c r="G120" s="284"/>
      <c r="H120" s="284"/>
      <c r="I120" s="284"/>
      <c r="J120" s="284"/>
      <c r="K120" s="284"/>
      <c r="L120" s="284"/>
      <c r="M120" s="284"/>
      <c r="N120" s="294" t="s">
        <v>2191</v>
      </c>
      <c r="O120" s="288"/>
      <c r="P120" s="284"/>
      <c r="Q120" s="284"/>
      <c r="R120" s="284"/>
      <c r="S120" s="284"/>
      <c r="T120" s="284"/>
      <c r="U120" s="284"/>
      <c r="V120" s="284"/>
      <c r="W120" s="284"/>
      <c r="X120" s="284"/>
      <c r="Y120" s="284"/>
      <c r="Z120" s="284"/>
      <c r="AA120" s="284"/>
      <c r="AB120" s="47"/>
      <c r="AC120" s="283"/>
      <c r="AD120" s="283"/>
      <c r="AE120" s="283"/>
      <c r="AF120" s="283"/>
      <c r="AG120" s="283"/>
      <c r="AH120" s="283"/>
      <c r="AI120" s="283"/>
      <c r="AJ120" s="283"/>
      <c r="AK120" s="283"/>
      <c r="AL120" s="283"/>
      <c r="AM120" s="283"/>
      <c r="AN120" s="283"/>
      <c r="AO120" s="63">
        <v>1</v>
      </c>
    </row>
    <row r="121" spans="1:41" ht="24.95" customHeight="1">
      <c r="A121" s="284"/>
      <c r="B121" s="284"/>
      <c r="C121" s="284" t="s">
        <v>2190</v>
      </c>
      <c r="D121" s="284"/>
      <c r="E121" s="284"/>
      <c r="F121" s="284"/>
      <c r="G121" s="284"/>
      <c r="H121" s="284"/>
      <c r="I121" s="284"/>
      <c r="J121" s="284"/>
      <c r="K121" s="284"/>
      <c r="L121" s="284"/>
      <c r="M121" s="284"/>
      <c r="N121" s="268" t="s">
        <v>184</v>
      </c>
      <c r="O121" s="287" t="s">
        <v>2189</v>
      </c>
      <c r="P121" s="284"/>
      <c r="Q121" s="284"/>
      <c r="R121" s="284"/>
      <c r="S121" s="284"/>
      <c r="T121" s="284"/>
      <c r="U121" s="284"/>
      <c r="V121" s="284"/>
      <c r="W121" s="284"/>
      <c r="X121" s="284"/>
      <c r="Y121" s="284"/>
      <c r="Z121" s="284"/>
      <c r="AA121" s="284"/>
      <c r="AB121" s="47"/>
      <c r="AC121" s="283"/>
      <c r="AD121" s="283"/>
      <c r="AE121" s="283"/>
      <c r="AF121" s="283"/>
      <c r="AG121" s="283"/>
      <c r="AH121" s="283"/>
      <c r="AI121" s="283"/>
      <c r="AJ121" s="283"/>
      <c r="AK121" s="283"/>
      <c r="AL121" s="283"/>
      <c r="AM121" s="283"/>
      <c r="AN121" s="283"/>
      <c r="AO121" s="63">
        <v>1</v>
      </c>
    </row>
    <row r="122" spans="1:41" ht="24.95" customHeight="1">
      <c r="A122" s="284"/>
      <c r="B122" s="284"/>
      <c r="C122" s="284" t="s">
        <v>2188</v>
      </c>
      <c r="D122" s="284"/>
      <c r="E122" s="284"/>
      <c r="F122" s="284"/>
      <c r="G122" s="284"/>
      <c r="H122" s="284"/>
      <c r="I122" s="284"/>
      <c r="J122" s="284"/>
      <c r="K122" s="284"/>
      <c r="L122" s="284"/>
      <c r="M122" s="284"/>
      <c r="N122" s="268" t="s">
        <v>184</v>
      </c>
      <c r="O122" s="287" t="s">
        <v>2187</v>
      </c>
      <c r="P122" s="284"/>
      <c r="Q122" s="284"/>
      <c r="R122" s="284"/>
      <c r="S122" s="284"/>
      <c r="T122" s="284"/>
      <c r="U122" s="284"/>
      <c r="V122" s="284"/>
      <c r="W122" s="284"/>
      <c r="X122" s="284"/>
      <c r="Y122" s="284"/>
      <c r="Z122" s="284"/>
      <c r="AA122" s="284"/>
      <c r="AB122" s="47"/>
      <c r="AC122" s="283"/>
      <c r="AD122" s="283"/>
      <c r="AE122" s="283"/>
      <c r="AF122" s="283"/>
      <c r="AG122" s="283"/>
      <c r="AH122" s="283"/>
      <c r="AI122" s="283"/>
      <c r="AJ122" s="283"/>
      <c r="AK122" s="283"/>
      <c r="AL122" s="283"/>
      <c r="AM122" s="283"/>
      <c r="AN122" s="283"/>
      <c r="AO122" s="63">
        <v>1</v>
      </c>
    </row>
    <row r="123" spans="1:41" ht="24.95" customHeight="1">
      <c r="A123" s="284"/>
      <c r="B123" s="284"/>
      <c r="C123" s="284"/>
      <c r="D123" s="284"/>
      <c r="E123" s="284"/>
      <c r="F123" s="284"/>
      <c r="G123" s="284"/>
      <c r="H123" s="284"/>
      <c r="I123" s="284"/>
      <c r="J123" s="284"/>
      <c r="K123" s="284"/>
      <c r="L123" s="284"/>
      <c r="M123" s="284"/>
      <c r="N123" s="294"/>
      <c r="O123" s="288"/>
      <c r="P123" s="284"/>
      <c r="Q123" s="284"/>
      <c r="R123" s="284"/>
      <c r="S123" s="284"/>
      <c r="T123" s="284"/>
      <c r="U123" s="284"/>
      <c r="V123" s="284"/>
      <c r="W123" s="284"/>
      <c r="X123" s="284"/>
      <c r="Y123" s="284"/>
      <c r="Z123" s="284"/>
      <c r="AA123" s="284"/>
      <c r="AB123" s="47"/>
      <c r="AC123" s="283"/>
      <c r="AD123" s="283"/>
      <c r="AE123" s="283"/>
      <c r="AF123" s="283"/>
      <c r="AG123" s="283"/>
      <c r="AH123" s="283"/>
      <c r="AI123" s="283"/>
      <c r="AJ123" s="283"/>
      <c r="AK123" s="283"/>
      <c r="AL123" s="283"/>
      <c r="AM123" s="283"/>
      <c r="AN123" s="283"/>
      <c r="AO123" s="63">
        <v>1</v>
      </c>
    </row>
    <row r="124" spans="1:41" ht="24.95" customHeight="1">
      <c r="A124" s="284"/>
      <c r="B124" s="284"/>
      <c r="C124" s="89" t="s">
        <v>2186</v>
      </c>
      <c r="D124" s="284"/>
      <c r="E124" s="284"/>
      <c r="F124" s="284"/>
      <c r="G124" s="284"/>
      <c r="H124" s="284"/>
      <c r="I124" s="284"/>
      <c r="J124" s="284"/>
      <c r="K124" s="284"/>
      <c r="L124" s="284"/>
      <c r="M124" s="284"/>
      <c r="N124" s="294" t="s">
        <v>2185</v>
      </c>
      <c r="O124" s="288"/>
      <c r="P124" s="284"/>
      <c r="Q124" s="284"/>
      <c r="R124" s="284"/>
      <c r="S124" s="284"/>
      <c r="T124" s="284"/>
      <c r="U124" s="284"/>
      <c r="V124" s="284"/>
      <c r="W124" s="284"/>
      <c r="X124" s="284"/>
      <c r="Y124" s="284"/>
      <c r="Z124" s="284"/>
      <c r="AA124" s="284"/>
      <c r="AB124" s="47"/>
      <c r="AC124" s="283"/>
      <c r="AD124" s="283"/>
      <c r="AE124" s="283"/>
      <c r="AF124" s="283"/>
      <c r="AG124" s="283"/>
      <c r="AH124" s="283"/>
      <c r="AI124" s="283"/>
      <c r="AJ124" s="283"/>
      <c r="AK124" s="283"/>
      <c r="AL124" s="283"/>
      <c r="AM124" s="283"/>
      <c r="AN124" s="283"/>
      <c r="AO124" s="63">
        <v>1</v>
      </c>
    </row>
    <row r="125" spans="1:41" ht="24.95" customHeight="1">
      <c r="A125" s="284"/>
      <c r="B125" s="284"/>
      <c r="C125" s="284" t="s">
        <v>2184</v>
      </c>
      <c r="D125" s="284"/>
      <c r="E125" s="284"/>
      <c r="F125" s="284"/>
      <c r="G125" s="284"/>
      <c r="H125" s="284"/>
      <c r="I125" s="284"/>
      <c r="J125" s="284"/>
      <c r="K125" s="284"/>
      <c r="L125" s="284"/>
      <c r="M125" s="284"/>
      <c r="N125" s="268" t="s">
        <v>184</v>
      </c>
      <c r="O125" s="287" t="s">
        <v>2183</v>
      </c>
      <c r="P125" s="284"/>
      <c r="Q125" s="284"/>
      <c r="R125" s="284"/>
      <c r="S125" s="284"/>
      <c r="T125" s="284"/>
      <c r="U125" s="284"/>
      <c r="V125" s="284"/>
      <c r="W125" s="284"/>
      <c r="X125" s="284"/>
      <c r="Y125" s="284"/>
      <c r="Z125" s="284"/>
      <c r="AA125" s="284"/>
      <c r="AB125" s="47"/>
      <c r="AC125" s="283"/>
      <c r="AD125" s="283"/>
      <c r="AE125" s="283"/>
      <c r="AF125" s="283"/>
      <c r="AG125" s="283"/>
      <c r="AH125" s="283"/>
      <c r="AI125" s="283"/>
      <c r="AJ125" s="283"/>
      <c r="AK125" s="283"/>
      <c r="AL125" s="283"/>
      <c r="AM125" s="283"/>
      <c r="AN125" s="283"/>
      <c r="AO125" s="63">
        <v>1</v>
      </c>
    </row>
    <row r="126" spans="1:41" ht="24.95" customHeight="1">
      <c r="A126" s="284"/>
      <c r="B126" s="284"/>
      <c r="C126" s="284" t="s">
        <v>2182</v>
      </c>
      <c r="D126" s="284"/>
      <c r="E126" s="284"/>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47"/>
      <c r="AC126" s="283"/>
      <c r="AD126" s="283"/>
      <c r="AE126" s="283"/>
      <c r="AF126" s="283"/>
      <c r="AG126" s="283"/>
      <c r="AH126" s="283"/>
      <c r="AI126" s="283"/>
      <c r="AJ126" s="283"/>
      <c r="AK126" s="283"/>
      <c r="AL126" s="283"/>
      <c r="AM126" s="283"/>
      <c r="AN126" s="283"/>
      <c r="AO126" s="63">
        <v>1</v>
      </c>
    </row>
    <row r="127" spans="1:41" ht="24.95" customHeight="1">
      <c r="A127" s="284"/>
      <c r="B127" s="284"/>
      <c r="C127" s="284" t="s">
        <v>2181</v>
      </c>
      <c r="D127" s="284"/>
      <c r="E127" s="284"/>
      <c r="F127" s="284"/>
      <c r="G127" s="284"/>
      <c r="H127" s="284"/>
      <c r="I127" s="284"/>
      <c r="J127" s="284"/>
      <c r="K127" s="284"/>
      <c r="L127" s="284"/>
      <c r="M127" s="284"/>
      <c r="N127" s="289" t="s">
        <v>2180</v>
      </c>
      <c r="O127" s="288"/>
      <c r="P127" s="284"/>
      <c r="Q127" s="284"/>
      <c r="R127" s="284"/>
      <c r="S127" s="284"/>
      <c r="T127" s="284"/>
      <c r="U127" s="284"/>
      <c r="V127" s="284"/>
      <c r="W127" s="284"/>
      <c r="X127" s="284"/>
      <c r="Y127" s="284"/>
      <c r="Z127" s="284"/>
      <c r="AA127" s="284"/>
      <c r="AB127" s="47"/>
      <c r="AC127" s="283"/>
      <c r="AD127" s="283"/>
      <c r="AE127" s="283"/>
      <c r="AF127" s="283"/>
      <c r="AG127" s="283"/>
      <c r="AH127" s="283"/>
      <c r="AI127" s="283"/>
      <c r="AJ127" s="283"/>
      <c r="AK127" s="283"/>
      <c r="AL127" s="283"/>
      <c r="AM127" s="283"/>
      <c r="AN127" s="283"/>
      <c r="AO127" s="63">
        <v>1</v>
      </c>
    </row>
    <row r="128" spans="1:41" ht="24.95" customHeight="1">
      <c r="A128" s="284"/>
      <c r="B128" s="284"/>
      <c r="C128" s="284"/>
      <c r="D128" s="284"/>
      <c r="E128" s="284"/>
      <c r="F128" s="284"/>
      <c r="G128" s="284"/>
      <c r="H128" s="284"/>
      <c r="I128" s="284"/>
      <c r="J128" s="284"/>
      <c r="K128" s="284"/>
      <c r="L128" s="284"/>
      <c r="M128" s="284"/>
      <c r="N128" s="268" t="s">
        <v>184</v>
      </c>
      <c r="O128" s="287" t="s">
        <v>2179</v>
      </c>
      <c r="P128" s="284"/>
      <c r="Q128" s="284"/>
      <c r="R128" s="284"/>
      <c r="S128" s="284"/>
      <c r="T128" s="284"/>
      <c r="U128" s="284"/>
      <c r="V128" s="284"/>
      <c r="W128" s="284"/>
      <c r="X128" s="284"/>
      <c r="Y128" s="284"/>
      <c r="Z128" s="284"/>
      <c r="AA128" s="284"/>
      <c r="AB128" s="47"/>
      <c r="AC128" s="283"/>
      <c r="AD128" s="283"/>
      <c r="AE128" s="283"/>
      <c r="AF128" s="283"/>
      <c r="AG128" s="283"/>
      <c r="AH128" s="283"/>
      <c r="AI128" s="283"/>
      <c r="AJ128" s="283"/>
      <c r="AK128" s="283"/>
      <c r="AL128" s="283"/>
      <c r="AM128" s="283"/>
      <c r="AN128" s="283"/>
      <c r="AO128" s="63">
        <v>1</v>
      </c>
    </row>
    <row r="129" spans="1:41" ht="24.95" customHeight="1">
      <c r="A129" s="284"/>
      <c r="B129" s="284"/>
      <c r="C129" s="89" t="s">
        <v>2178</v>
      </c>
      <c r="D129" s="284"/>
      <c r="E129" s="284"/>
      <c r="F129" s="284"/>
      <c r="G129" s="284"/>
      <c r="H129" s="284"/>
      <c r="I129" s="284"/>
      <c r="J129" s="284"/>
      <c r="K129" s="284"/>
      <c r="L129" s="284"/>
      <c r="M129" s="284"/>
      <c r="N129" s="284" t="s">
        <v>2177</v>
      </c>
      <c r="O129" s="284"/>
      <c r="P129" s="284"/>
      <c r="Q129" s="284"/>
      <c r="R129" s="284"/>
      <c r="S129" s="284"/>
      <c r="T129" s="284"/>
      <c r="U129" s="284"/>
      <c r="V129" s="284"/>
      <c r="W129" s="284"/>
      <c r="X129" s="284"/>
      <c r="Y129" s="284"/>
      <c r="Z129" s="284"/>
      <c r="AA129" s="284"/>
      <c r="AB129" s="47"/>
      <c r="AC129" s="283"/>
      <c r="AD129" s="283"/>
      <c r="AE129" s="283"/>
      <c r="AF129" s="283"/>
      <c r="AG129" s="283"/>
      <c r="AH129" s="283"/>
      <c r="AI129" s="283"/>
      <c r="AJ129" s="283"/>
      <c r="AK129" s="283"/>
      <c r="AL129" s="283"/>
      <c r="AM129" s="283"/>
      <c r="AN129" s="283"/>
      <c r="AO129" s="63">
        <v>1</v>
      </c>
    </row>
    <row r="130" spans="1:41" ht="24.95" customHeight="1">
      <c r="A130" s="284"/>
      <c r="B130" s="284"/>
      <c r="C130" s="284" t="s">
        <v>2176</v>
      </c>
      <c r="D130" s="284"/>
      <c r="E130" s="284"/>
      <c r="F130" s="284"/>
      <c r="G130" s="284"/>
      <c r="H130" s="284"/>
      <c r="I130" s="284"/>
      <c r="J130" s="284"/>
      <c r="K130" s="284"/>
      <c r="L130" s="284"/>
      <c r="M130" s="284"/>
      <c r="N130" s="284"/>
      <c r="O130" s="284" t="s">
        <v>2175</v>
      </c>
      <c r="P130" s="284"/>
      <c r="Q130" s="284"/>
      <c r="R130" s="284"/>
      <c r="S130" s="284"/>
      <c r="T130" s="284"/>
      <c r="U130" s="284"/>
      <c r="V130" s="284"/>
      <c r="W130" s="284"/>
      <c r="X130" s="284"/>
      <c r="Y130" s="284"/>
      <c r="Z130" s="284"/>
      <c r="AA130" s="284"/>
      <c r="AB130" s="47"/>
      <c r="AC130" s="283"/>
      <c r="AD130" s="283"/>
      <c r="AE130" s="283"/>
      <c r="AF130" s="283"/>
      <c r="AG130" s="283"/>
      <c r="AH130" s="283"/>
      <c r="AI130" s="283"/>
      <c r="AJ130" s="283"/>
      <c r="AK130" s="283"/>
      <c r="AL130" s="283"/>
      <c r="AM130" s="283"/>
      <c r="AN130" s="283"/>
      <c r="AO130" s="63">
        <v>1</v>
      </c>
    </row>
    <row r="131" spans="1:41" ht="24.95" customHeight="1">
      <c r="A131" s="284"/>
      <c r="B131" s="284"/>
      <c r="C131" s="284" t="s">
        <v>2174</v>
      </c>
      <c r="D131" s="284"/>
      <c r="E131" s="284"/>
      <c r="F131" s="284"/>
      <c r="G131" s="284"/>
      <c r="H131" s="284"/>
      <c r="I131" s="284"/>
      <c r="J131" s="284"/>
      <c r="K131" s="284"/>
      <c r="L131" s="284"/>
      <c r="M131" s="284"/>
      <c r="N131" s="284" t="s">
        <v>2173</v>
      </c>
      <c r="O131" s="284"/>
      <c r="P131" s="284"/>
      <c r="Q131" s="284"/>
      <c r="R131" s="284"/>
      <c r="S131" s="284"/>
      <c r="T131" s="284"/>
      <c r="U131" s="284"/>
      <c r="V131" s="284"/>
      <c r="W131" s="284"/>
      <c r="X131" s="284"/>
      <c r="Y131" s="284"/>
      <c r="Z131" s="284"/>
      <c r="AA131" s="284"/>
      <c r="AB131" s="47"/>
      <c r="AC131" s="283"/>
      <c r="AD131" s="283"/>
      <c r="AE131" s="283"/>
      <c r="AF131" s="283"/>
      <c r="AG131" s="283"/>
      <c r="AH131" s="283"/>
      <c r="AI131" s="283"/>
      <c r="AJ131" s="283"/>
      <c r="AK131" s="283"/>
      <c r="AL131" s="283"/>
      <c r="AM131" s="283"/>
      <c r="AN131" s="283"/>
      <c r="AO131" s="63">
        <v>1</v>
      </c>
    </row>
    <row r="132" spans="1:41" ht="24.95" customHeight="1">
      <c r="A132" s="284"/>
      <c r="B132" s="284"/>
      <c r="C132" s="284" t="s">
        <v>1171</v>
      </c>
      <c r="D132" s="284"/>
      <c r="E132" s="284"/>
      <c r="F132" s="284"/>
      <c r="G132" s="284"/>
      <c r="H132" s="284"/>
      <c r="I132" s="284"/>
      <c r="J132" s="284"/>
      <c r="K132" s="284"/>
      <c r="L132" s="284"/>
      <c r="M132" s="284"/>
      <c r="N132" s="284" t="s">
        <v>2172</v>
      </c>
      <c r="O132" s="284"/>
      <c r="P132" s="284"/>
      <c r="Q132" s="284"/>
      <c r="R132" s="284"/>
      <c r="S132" s="284"/>
      <c r="T132" s="284"/>
      <c r="U132" s="284"/>
      <c r="V132" s="284"/>
      <c r="W132" s="284"/>
      <c r="X132" s="284"/>
      <c r="Y132" s="284"/>
      <c r="Z132" s="284"/>
      <c r="AA132" s="284"/>
      <c r="AB132" s="47"/>
      <c r="AC132" s="283"/>
      <c r="AD132" s="283"/>
      <c r="AE132" s="283"/>
      <c r="AF132" s="283"/>
      <c r="AG132" s="283"/>
      <c r="AH132" s="283"/>
      <c r="AI132" s="283"/>
      <c r="AJ132" s="283"/>
      <c r="AK132" s="283"/>
      <c r="AL132" s="283"/>
      <c r="AM132" s="283"/>
      <c r="AN132" s="283"/>
      <c r="AO132" s="63">
        <v>1</v>
      </c>
    </row>
    <row r="133" spans="1:41" ht="24.95" customHeight="1">
      <c r="A133" s="284"/>
      <c r="B133" s="284"/>
      <c r="C133" s="284" t="s">
        <v>1169</v>
      </c>
      <c r="D133" s="284"/>
      <c r="E133" s="284"/>
      <c r="F133" s="284"/>
      <c r="G133" s="284"/>
      <c r="H133" s="284"/>
      <c r="I133" s="284"/>
      <c r="J133" s="284"/>
      <c r="K133" s="284"/>
      <c r="L133" s="284"/>
      <c r="M133" s="284"/>
      <c r="N133" s="284" t="s">
        <v>2171</v>
      </c>
      <c r="O133" s="284"/>
      <c r="P133" s="284"/>
      <c r="Q133" s="284"/>
      <c r="R133" s="284"/>
      <c r="S133" s="284"/>
      <c r="T133" s="284"/>
      <c r="U133" s="284"/>
      <c r="V133" s="284"/>
      <c r="W133" s="284"/>
      <c r="X133" s="284"/>
      <c r="Y133" s="284"/>
      <c r="Z133" s="284"/>
      <c r="AA133" s="284"/>
      <c r="AB133" s="47"/>
      <c r="AC133" s="283"/>
      <c r="AD133" s="283"/>
      <c r="AE133" s="283"/>
      <c r="AF133" s="283"/>
      <c r="AG133" s="283"/>
      <c r="AH133" s="283"/>
      <c r="AI133" s="283"/>
      <c r="AJ133" s="283"/>
      <c r="AK133" s="283"/>
      <c r="AL133" s="283"/>
      <c r="AM133" s="283"/>
      <c r="AN133" s="283"/>
      <c r="AO133" s="63">
        <v>1</v>
      </c>
    </row>
    <row r="134" spans="1:41" ht="24.95" customHeight="1">
      <c r="A134" s="284"/>
      <c r="B134" s="284"/>
      <c r="C134" s="284" t="s">
        <v>1167</v>
      </c>
      <c r="D134" s="284"/>
      <c r="E134" s="284"/>
      <c r="F134" s="284"/>
      <c r="G134" s="284"/>
      <c r="H134" s="284"/>
      <c r="I134" s="284"/>
      <c r="J134" s="284"/>
      <c r="K134" s="284"/>
      <c r="L134" s="284"/>
      <c r="M134" s="284"/>
      <c r="N134" s="284" t="s">
        <v>2170</v>
      </c>
      <c r="O134" s="284"/>
      <c r="P134" s="284"/>
      <c r="Q134" s="284"/>
      <c r="R134" s="284"/>
      <c r="S134" s="284"/>
      <c r="T134" s="284"/>
      <c r="U134" s="284"/>
      <c r="V134" s="284"/>
      <c r="W134" s="284"/>
      <c r="X134" s="284"/>
      <c r="Y134" s="284"/>
      <c r="Z134" s="284"/>
      <c r="AA134" s="284"/>
      <c r="AB134" s="47"/>
      <c r="AC134" s="283"/>
      <c r="AD134" s="283"/>
      <c r="AE134" s="283"/>
      <c r="AF134" s="283"/>
      <c r="AG134" s="283"/>
      <c r="AH134" s="283"/>
      <c r="AI134" s="283"/>
      <c r="AJ134" s="283"/>
      <c r="AK134" s="283"/>
      <c r="AL134" s="283"/>
      <c r="AM134" s="283"/>
      <c r="AN134" s="283"/>
      <c r="AO134" s="63">
        <v>1</v>
      </c>
    </row>
    <row r="135" spans="1:41" ht="24.95" customHeight="1">
      <c r="A135" s="284"/>
      <c r="B135" s="284"/>
      <c r="C135" s="284" t="s">
        <v>1165</v>
      </c>
      <c r="D135" s="284"/>
      <c r="E135" s="284"/>
      <c r="F135" s="284"/>
      <c r="G135" s="284"/>
      <c r="H135" s="284"/>
      <c r="I135" s="284"/>
      <c r="J135" s="284"/>
      <c r="K135" s="284"/>
      <c r="L135" s="284"/>
      <c r="M135" s="284"/>
      <c r="N135" s="284" t="s">
        <v>2169</v>
      </c>
      <c r="O135" s="284"/>
      <c r="P135" s="284"/>
      <c r="Q135" s="284"/>
      <c r="R135" s="284"/>
      <c r="S135" s="284"/>
      <c r="T135" s="284"/>
      <c r="U135" s="284"/>
      <c r="V135" s="284"/>
      <c r="W135" s="284"/>
      <c r="X135" s="284"/>
      <c r="Y135" s="284"/>
      <c r="Z135" s="284"/>
      <c r="AA135" s="284"/>
      <c r="AB135" s="47"/>
      <c r="AC135" s="283"/>
      <c r="AD135" s="283"/>
      <c r="AE135" s="283"/>
      <c r="AF135" s="283"/>
      <c r="AG135" s="283"/>
      <c r="AH135" s="283"/>
      <c r="AI135" s="283"/>
      <c r="AJ135" s="283"/>
      <c r="AK135" s="283"/>
      <c r="AL135" s="283"/>
      <c r="AM135" s="283"/>
      <c r="AN135" s="283"/>
      <c r="AO135" s="63">
        <v>1</v>
      </c>
    </row>
    <row r="136" spans="1:41" ht="24.95" customHeight="1">
      <c r="A136" s="284"/>
      <c r="B136" s="284"/>
      <c r="C136" s="284" t="s">
        <v>1163</v>
      </c>
      <c r="D136" s="284"/>
      <c r="E136" s="284"/>
      <c r="F136" s="284"/>
      <c r="G136" s="284"/>
      <c r="H136" s="284"/>
      <c r="I136" s="284"/>
      <c r="J136" s="284"/>
      <c r="K136" s="284"/>
      <c r="L136" s="284"/>
      <c r="M136" s="284"/>
      <c r="N136" s="284" t="s">
        <v>2168</v>
      </c>
      <c r="O136" s="284"/>
      <c r="P136" s="284"/>
      <c r="Q136" s="284"/>
      <c r="R136" s="284"/>
      <c r="S136" s="284"/>
      <c r="T136" s="284"/>
      <c r="U136" s="284"/>
      <c r="V136" s="284"/>
      <c r="W136" s="284"/>
      <c r="X136" s="284"/>
      <c r="Y136" s="284"/>
      <c r="Z136" s="284"/>
      <c r="AA136" s="284"/>
      <c r="AB136" s="47"/>
      <c r="AC136" s="283"/>
      <c r="AD136" s="283"/>
      <c r="AE136" s="283"/>
      <c r="AF136" s="283"/>
      <c r="AG136" s="283"/>
      <c r="AH136" s="283"/>
      <c r="AI136" s="283"/>
      <c r="AJ136" s="283"/>
      <c r="AK136" s="283"/>
      <c r="AL136" s="283"/>
      <c r="AM136" s="283"/>
      <c r="AN136" s="283"/>
      <c r="AO136" s="63">
        <v>1</v>
      </c>
    </row>
    <row r="137" spans="1:41" ht="24.95" customHeight="1">
      <c r="A137" s="284"/>
      <c r="B137" s="284"/>
      <c r="C137" s="284" t="s">
        <v>2167</v>
      </c>
      <c r="D137" s="284"/>
      <c r="E137" s="284"/>
      <c r="F137" s="284"/>
      <c r="G137" s="284"/>
      <c r="H137" s="284"/>
      <c r="I137" s="284"/>
      <c r="J137" s="284"/>
      <c r="K137" s="284"/>
      <c r="L137" s="284"/>
      <c r="M137" s="284"/>
      <c r="N137" s="284"/>
      <c r="O137" s="284" t="s">
        <v>2166</v>
      </c>
      <c r="P137" s="284"/>
      <c r="Q137" s="284"/>
      <c r="R137" s="284"/>
      <c r="S137" s="284"/>
      <c r="T137" s="284"/>
      <c r="U137" s="284"/>
      <c r="V137" s="284"/>
      <c r="W137" s="284"/>
      <c r="X137" s="284"/>
      <c r="Y137" s="284"/>
      <c r="Z137" s="284"/>
      <c r="AA137" s="284"/>
      <c r="AB137" s="47"/>
      <c r="AC137" s="283"/>
      <c r="AD137" s="283"/>
      <c r="AE137" s="283"/>
      <c r="AF137" s="283"/>
      <c r="AG137" s="283"/>
      <c r="AH137" s="283"/>
      <c r="AI137" s="283"/>
      <c r="AJ137" s="283"/>
      <c r="AK137" s="283"/>
      <c r="AL137" s="283"/>
      <c r="AM137" s="283"/>
      <c r="AN137" s="283"/>
      <c r="AO137" s="63">
        <v>1</v>
      </c>
    </row>
    <row r="138" spans="1:41" ht="24.95" customHeight="1">
      <c r="A138" s="284"/>
      <c r="B138" s="284"/>
      <c r="C138" s="284"/>
      <c r="D138" s="284"/>
      <c r="E138" s="284"/>
      <c r="F138" s="284"/>
      <c r="G138" s="284"/>
      <c r="H138" s="284"/>
      <c r="I138" s="284"/>
      <c r="J138" s="284"/>
      <c r="K138" s="284"/>
      <c r="L138" s="284"/>
      <c r="M138" s="284"/>
      <c r="N138" s="284" t="s">
        <v>2165</v>
      </c>
      <c r="O138" s="284"/>
      <c r="P138" s="284"/>
      <c r="Q138" s="284"/>
      <c r="R138" s="284"/>
      <c r="S138" s="284"/>
      <c r="T138" s="284"/>
      <c r="U138" s="284"/>
      <c r="V138" s="284"/>
      <c r="W138" s="284"/>
      <c r="X138" s="284"/>
      <c r="Y138" s="284"/>
      <c r="Z138" s="284"/>
      <c r="AA138" s="284"/>
      <c r="AB138" s="47"/>
      <c r="AC138" s="283"/>
      <c r="AD138" s="283"/>
      <c r="AE138" s="283"/>
      <c r="AF138" s="283"/>
      <c r="AG138" s="283"/>
      <c r="AH138" s="283"/>
      <c r="AI138" s="283"/>
      <c r="AJ138" s="283"/>
      <c r="AK138" s="283"/>
      <c r="AL138" s="283"/>
      <c r="AM138" s="283"/>
      <c r="AN138" s="283"/>
      <c r="AO138" s="63">
        <v>1</v>
      </c>
    </row>
    <row r="139" spans="1:41" ht="24.95" customHeight="1">
      <c r="A139" s="284"/>
      <c r="B139" s="284"/>
      <c r="C139" s="89" t="s">
        <v>2164</v>
      </c>
      <c r="D139" s="284"/>
      <c r="E139" s="284"/>
      <c r="F139" s="284"/>
      <c r="G139" s="284"/>
      <c r="H139" s="284"/>
      <c r="I139" s="284"/>
      <c r="J139" s="284"/>
      <c r="K139" s="284"/>
      <c r="L139" s="284"/>
      <c r="M139" s="284"/>
      <c r="N139" s="284" t="s">
        <v>2163</v>
      </c>
      <c r="O139" s="284"/>
      <c r="P139" s="284"/>
      <c r="Q139" s="284"/>
      <c r="R139" s="284"/>
      <c r="S139" s="284"/>
      <c r="T139" s="284"/>
      <c r="U139" s="284"/>
      <c r="V139" s="284"/>
      <c r="W139" s="284"/>
      <c r="X139" s="284"/>
      <c r="Y139" s="284"/>
      <c r="Z139" s="284"/>
      <c r="AA139" s="284"/>
      <c r="AB139" s="47"/>
      <c r="AC139" s="283"/>
      <c r="AD139" s="283"/>
      <c r="AE139" s="283"/>
      <c r="AF139" s="283"/>
      <c r="AG139" s="283"/>
      <c r="AH139" s="283"/>
      <c r="AI139" s="283"/>
      <c r="AJ139" s="283"/>
      <c r="AK139" s="283"/>
      <c r="AL139" s="283"/>
      <c r="AM139" s="283"/>
      <c r="AN139" s="283"/>
      <c r="AO139" s="63">
        <v>1</v>
      </c>
    </row>
    <row r="140" spans="1:41" ht="24.95" customHeight="1">
      <c r="A140" s="284"/>
      <c r="B140" s="284"/>
      <c r="C140" s="284" t="s">
        <v>2162</v>
      </c>
      <c r="D140" s="284"/>
      <c r="E140" s="284"/>
      <c r="F140" s="284"/>
      <c r="G140" s="284"/>
      <c r="H140" s="284"/>
      <c r="I140" s="284"/>
      <c r="J140" s="284"/>
      <c r="K140" s="284"/>
      <c r="L140" s="284"/>
      <c r="M140" s="284"/>
      <c r="N140" s="284" t="s">
        <v>2161</v>
      </c>
      <c r="O140" s="284"/>
      <c r="P140" s="284"/>
      <c r="Q140" s="284"/>
      <c r="R140" s="284"/>
      <c r="S140" s="284"/>
      <c r="T140" s="284"/>
      <c r="U140" s="284"/>
      <c r="V140" s="284"/>
      <c r="W140" s="284"/>
      <c r="X140" s="284"/>
      <c r="Y140" s="284"/>
      <c r="Z140" s="284"/>
      <c r="AA140" s="284"/>
      <c r="AB140" s="47"/>
      <c r="AC140" s="283"/>
      <c r="AD140" s="283"/>
      <c r="AE140" s="283"/>
      <c r="AF140" s="283"/>
      <c r="AG140" s="283"/>
      <c r="AH140" s="283"/>
      <c r="AI140" s="283"/>
      <c r="AJ140" s="283"/>
      <c r="AK140" s="283"/>
      <c r="AL140" s="283"/>
      <c r="AM140" s="283"/>
      <c r="AN140" s="283"/>
      <c r="AO140" s="63">
        <v>1</v>
      </c>
    </row>
    <row r="141" spans="1:41" ht="24.95" customHeight="1">
      <c r="A141" s="284"/>
      <c r="B141" s="284"/>
      <c r="C141" s="284" t="s">
        <v>2160</v>
      </c>
      <c r="D141" s="284"/>
      <c r="E141" s="284"/>
      <c r="F141" s="284"/>
      <c r="G141" s="284"/>
      <c r="H141" s="284"/>
      <c r="I141" s="284"/>
      <c r="J141" s="284"/>
      <c r="K141" s="284"/>
      <c r="L141" s="284"/>
      <c r="M141" s="284"/>
      <c r="N141" s="284" t="s">
        <v>2159</v>
      </c>
      <c r="O141" s="284"/>
      <c r="P141" s="284"/>
      <c r="Q141" s="284"/>
      <c r="R141" s="284"/>
      <c r="S141" s="284"/>
      <c r="T141" s="284"/>
      <c r="U141" s="284"/>
      <c r="V141" s="284"/>
      <c r="W141" s="284"/>
      <c r="X141" s="284"/>
      <c r="Y141" s="284"/>
      <c r="Z141" s="284"/>
      <c r="AA141" s="284"/>
      <c r="AB141" s="47"/>
      <c r="AC141" s="283"/>
      <c r="AD141" s="283"/>
      <c r="AE141" s="283"/>
      <c r="AF141" s="283"/>
      <c r="AG141" s="283"/>
      <c r="AH141" s="283"/>
      <c r="AI141" s="283"/>
      <c r="AJ141" s="283"/>
      <c r="AK141" s="283"/>
      <c r="AL141" s="283"/>
      <c r="AM141" s="283"/>
      <c r="AN141" s="283"/>
      <c r="AO141" s="63">
        <v>1</v>
      </c>
    </row>
    <row r="142" spans="1:41" ht="24.95" customHeight="1">
      <c r="A142" s="284"/>
      <c r="B142" s="284"/>
      <c r="C142" s="284" t="s">
        <v>2158</v>
      </c>
      <c r="D142" s="284"/>
      <c r="E142" s="284"/>
      <c r="F142" s="284"/>
      <c r="G142" s="284"/>
      <c r="H142" s="284"/>
      <c r="I142" s="284"/>
      <c r="J142" s="284"/>
      <c r="K142" s="284"/>
      <c r="L142" s="284"/>
      <c r="M142" s="284"/>
      <c r="N142" s="284"/>
      <c r="O142" s="284" t="s">
        <v>2157</v>
      </c>
      <c r="P142" s="284"/>
      <c r="Q142" s="284"/>
      <c r="R142" s="284"/>
      <c r="S142" s="284"/>
      <c r="T142" s="284"/>
      <c r="U142" s="284"/>
      <c r="V142" s="284"/>
      <c r="W142" s="284"/>
      <c r="X142" s="284"/>
      <c r="Y142" s="284"/>
      <c r="Z142" s="284"/>
      <c r="AA142" s="284"/>
      <c r="AB142" s="47"/>
      <c r="AC142" s="283"/>
      <c r="AD142" s="283"/>
      <c r="AE142" s="283"/>
      <c r="AF142" s="283"/>
      <c r="AG142" s="283"/>
      <c r="AH142" s="283"/>
      <c r="AI142" s="283"/>
      <c r="AJ142" s="283"/>
      <c r="AK142" s="283"/>
      <c r="AL142" s="283"/>
      <c r="AM142" s="283"/>
      <c r="AN142" s="283"/>
      <c r="AO142" s="63">
        <v>1</v>
      </c>
    </row>
    <row r="143" spans="1:41" ht="24.95" customHeight="1">
      <c r="A143" s="284"/>
      <c r="B143" s="284"/>
      <c r="C143" s="284" t="s">
        <v>2156</v>
      </c>
      <c r="D143" s="284"/>
      <c r="E143" s="284"/>
      <c r="F143" s="284"/>
      <c r="G143" s="284"/>
      <c r="H143" s="284"/>
      <c r="I143" s="284"/>
      <c r="J143" s="284"/>
      <c r="K143" s="284"/>
      <c r="L143" s="284"/>
      <c r="M143" s="284"/>
      <c r="N143" s="284" t="s">
        <v>2155</v>
      </c>
      <c r="O143" s="284"/>
      <c r="P143" s="284"/>
      <c r="Q143" s="284"/>
      <c r="R143" s="284"/>
      <c r="S143" s="284"/>
      <c r="T143" s="284"/>
      <c r="U143" s="284"/>
      <c r="V143" s="284"/>
      <c r="W143" s="284"/>
      <c r="X143" s="284"/>
      <c r="Y143" s="284"/>
      <c r="Z143" s="284"/>
      <c r="AA143" s="284"/>
      <c r="AB143" s="47"/>
      <c r="AC143" s="283"/>
      <c r="AD143" s="283"/>
      <c r="AE143" s="283"/>
      <c r="AF143" s="283"/>
      <c r="AG143" s="283"/>
      <c r="AH143" s="283"/>
      <c r="AI143" s="283"/>
      <c r="AJ143" s="283"/>
      <c r="AK143" s="283"/>
      <c r="AL143" s="283"/>
      <c r="AM143" s="283"/>
      <c r="AN143" s="283"/>
      <c r="AO143" s="63">
        <v>1</v>
      </c>
    </row>
    <row r="144" spans="1:41" ht="24.95" customHeight="1">
      <c r="A144" s="284"/>
      <c r="B144" s="284"/>
      <c r="C144" s="284"/>
      <c r="D144" s="284"/>
      <c r="E144" s="284"/>
      <c r="F144" s="284"/>
      <c r="G144" s="284"/>
      <c r="H144" s="284"/>
      <c r="I144" s="284"/>
      <c r="J144" s="284"/>
      <c r="K144" s="284"/>
      <c r="L144" s="284"/>
      <c r="M144" s="284"/>
      <c r="N144" s="284" t="s">
        <v>2154</v>
      </c>
      <c r="O144" s="284"/>
      <c r="P144" s="284"/>
      <c r="Q144" s="284"/>
      <c r="R144" s="284"/>
      <c r="S144" s="284"/>
      <c r="T144" s="284"/>
      <c r="U144" s="284"/>
      <c r="V144" s="284"/>
      <c r="W144" s="284"/>
      <c r="X144" s="284"/>
      <c r="Y144" s="284"/>
      <c r="Z144" s="284"/>
      <c r="AA144" s="284"/>
      <c r="AB144" s="47"/>
      <c r="AC144" s="283"/>
      <c r="AD144" s="283"/>
      <c r="AE144" s="283"/>
      <c r="AF144" s="283"/>
      <c r="AG144" s="283"/>
      <c r="AH144" s="283"/>
      <c r="AI144" s="283"/>
      <c r="AJ144" s="283"/>
      <c r="AK144" s="283"/>
      <c r="AL144" s="283"/>
      <c r="AM144" s="283"/>
      <c r="AN144" s="283"/>
      <c r="AO144" s="63">
        <v>1</v>
      </c>
    </row>
    <row r="145" spans="1:41" ht="24.95" customHeight="1">
      <c r="A145" s="284"/>
      <c r="B145" s="284"/>
      <c r="C145" s="89" t="s">
        <v>2153</v>
      </c>
      <c r="D145" s="284"/>
      <c r="E145" s="284"/>
      <c r="F145" s="284"/>
      <c r="G145" s="284"/>
      <c r="H145" s="284"/>
      <c r="I145" s="284"/>
      <c r="J145" s="284"/>
      <c r="K145" s="284"/>
      <c r="L145" s="284"/>
      <c r="M145" s="284"/>
      <c r="N145" s="284" t="s">
        <v>2152</v>
      </c>
      <c r="O145" s="284"/>
      <c r="P145" s="284"/>
      <c r="Q145" s="284"/>
      <c r="R145" s="284"/>
      <c r="S145" s="284"/>
      <c r="T145" s="284"/>
      <c r="U145" s="284"/>
      <c r="V145" s="284"/>
      <c r="W145" s="284"/>
      <c r="X145" s="284"/>
      <c r="Y145" s="284"/>
      <c r="Z145" s="284"/>
      <c r="AA145" s="284"/>
      <c r="AB145" s="47"/>
      <c r="AC145" s="283"/>
      <c r="AD145" s="283"/>
      <c r="AE145" s="283"/>
      <c r="AF145" s="283"/>
      <c r="AG145" s="283"/>
      <c r="AH145" s="283"/>
      <c r="AI145" s="283"/>
      <c r="AJ145" s="283"/>
      <c r="AK145" s="283"/>
      <c r="AL145" s="283"/>
      <c r="AM145" s="283"/>
      <c r="AN145" s="283"/>
      <c r="AO145" s="63">
        <v>1</v>
      </c>
    </row>
    <row r="146" spans="1:41" ht="24.95" customHeight="1">
      <c r="A146" s="284"/>
      <c r="B146" s="284"/>
      <c r="C146" s="284" t="s">
        <v>2151</v>
      </c>
      <c r="D146" s="284"/>
      <c r="E146" s="284"/>
      <c r="F146" s="284"/>
      <c r="G146" s="284"/>
      <c r="H146" s="284"/>
      <c r="I146" s="284"/>
      <c r="J146" s="284"/>
      <c r="K146" s="284"/>
      <c r="L146" s="284"/>
      <c r="M146" s="284"/>
      <c r="N146" s="284" t="s">
        <v>2150</v>
      </c>
      <c r="O146" s="284"/>
      <c r="P146" s="284"/>
      <c r="Q146" s="284"/>
      <c r="R146" s="284"/>
      <c r="S146" s="284"/>
      <c r="T146" s="284"/>
      <c r="U146" s="284"/>
      <c r="V146" s="284"/>
      <c r="W146" s="284"/>
      <c r="X146" s="284"/>
      <c r="Y146" s="284"/>
      <c r="Z146" s="284"/>
      <c r="AA146" s="284"/>
      <c r="AB146" s="47"/>
      <c r="AC146" s="283"/>
      <c r="AD146" s="283"/>
      <c r="AE146" s="283"/>
      <c r="AF146" s="283"/>
      <c r="AG146" s="283"/>
      <c r="AH146" s="283"/>
      <c r="AI146" s="283"/>
      <c r="AJ146" s="283"/>
      <c r="AK146" s="283"/>
      <c r="AL146" s="283"/>
      <c r="AM146" s="283"/>
      <c r="AN146" s="283"/>
      <c r="AO146" s="63">
        <v>1</v>
      </c>
    </row>
    <row r="147" spans="1:41" ht="24.95" customHeight="1">
      <c r="A147" s="284"/>
      <c r="B147" s="284"/>
      <c r="C147" s="284" t="s">
        <v>2149</v>
      </c>
      <c r="D147" s="284"/>
      <c r="E147" s="284"/>
      <c r="F147" s="284"/>
      <c r="G147" s="284"/>
      <c r="H147" s="284"/>
      <c r="I147" s="284"/>
      <c r="J147" s="284"/>
      <c r="K147" s="284"/>
      <c r="L147" s="284"/>
      <c r="M147" s="284"/>
      <c r="N147" s="284"/>
      <c r="O147" s="284"/>
      <c r="P147" s="284"/>
      <c r="Q147" s="284"/>
      <c r="R147" s="284"/>
      <c r="S147" s="284"/>
      <c r="T147" s="284"/>
      <c r="U147" s="284"/>
      <c r="V147" s="284"/>
      <c r="W147" s="284"/>
      <c r="X147" s="284"/>
      <c r="Y147" s="284"/>
      <c r="Z147" s="284"/>
      <c r="AA147" s="284"/>
      <c r="AB147" s="47"/>
      <c r="AC147" s="283"/>
      <c r="AD147" s="283"/>
      <c r="AE147" s="283"/>
      <c r="AF147" s="283"/>
      <c r="AG147" s="283"/>
      <c r="AH147" s="283"/>
      <c r="AI147" s="283"/>
      <c r="AJ147" s="283"/>
      <c r="AK147" s="283"/>
      <c r="AL147" s="283"/>
      <c r="AM147" s="283"/>
      <c r="AN147" s="283"/>
      <c r="AO147" s="63">
        <v>1</v>
      </c>
    </row>
    <row r="148" spans="1:41" ht="24.95" customHeight="1">
      <c r="A148" s="284"/>
      <c r="B148" s="284"/>
      <c r="C148" s="284"/>
      <c r="D148" s="284"/>
      <c r="E148" s="284"/>
      <c r="F148" s="284"/>
      <c r="G148" s="284"/>
      <c r="H148" s="284"/>
      <c r="I148" s="284"/>
      <c r="J148" s="284"/>
      <c r="K148" s="284"/>
      <c r="L148" s="284"/>
      <c r="M148" s="284"/>
      <c r="N148" s="293" t="s">
        <v>2148</v>
      </c>
      <c r="O148" s="288"/>
      <c r="P148" s="284"/>
      <c r="Q148" s="284"/>
      <c r="R148" s="284"/>
      <c r="S148" s="284"/>
      <c r="T148" s="284"/>
      <c r="U148" s="284"/>
      <c r="V148" s="284"/>
      <c r="W148" s="284"/>
      <c r="X148" s="284"/>
      <c r="Y148" s="284"/>
      <c r="Z148" s="284"/>
      <c r="AA148" s="284"/>
      <c r="AB148" s="47"/>
      <c r="AC148" s="283"/>
      <c r="AD148" s="283"/>
      <c r="AE148" s="283"/>
      <c r="AF148" s="283"/>
      <c r="AG148" s="283"/>
      <c r="AH148" s="283"/>
      <c r="AI148" s="283"/>
      <c r="AJ148" s="283"/>
      <c r="AK148" s="283"/>
      <c r="AL148" s="283"/>
      <c r="AM148" s="283"/>
      <c r="AN148" s="283"/>
      <c r="AO148" s="63">
        <v>1</v>
      </c>
    </row>
    <row r="149" spans="1:41" ht="24.95" customHeight="1">
      <c r="A149" s="284"/>
      <c r="B149" s="293" t="s">
        <v>1101</v>
      </c>
      <c r="C149" s="288"/>
      <c r="D149" s="284"/>
      <c r="E149" s="284"/>
      <c r="F149" s="284"/>
      <c r="G149" s="284"/>
      <c r="H149" s="284"/>
      <c r="I149" s="284"/>
      <c r="J149" s="284"/>
      <c r="K149" s="284"/>
      <c r="L149" s="284"/>
      <c r="M149" s="284"/>
      <c r="N149" s="268" t="s">
        <v>184</v>
      </c>
      <c r="O149" s="287" t="s">
        <v>533</v>
      </c>
      <c r="P149" s="284"/>
      <c r="Q149" s="284"/>
      <c r="R149" s="284"/>
      <c r="S149" s="284"/>
      <c r="T149" s="284"/>
      <c r="U149" s="284"/>
      <c r="V149" s="284"/>
      <c r="W149" s="284"/>
      <c r="X149" s="284"/>
      <c r="Y149" s="284"/>
      <c r="Z149" s="284"/>
      <c r="AA149" s="284"/>
      <c r="AB149" s="47"/>
      <c r="AC149" s="283"/>
      <c r="AD149" s="283"/>
      <c r="AE149" s="283"/>
      <c r="AF149" s="283"/>
      <c r="AG149" s="283"/>
      <c r="AH149" s="283"/>
      <c r="AI149" s="283"/>
      <c r="AJ149" s="283"/>
      <c r="AK149" s="283"/>
      <c r="AL149" s="283"/>
      <c r="AM149" s="283"/>
      <c r="AN149" s="283"/>
      <c r="AO149" s="63">
        <v>1</v>
      </c>
    </row>
    <row r="150" spans="1:41" ht="24.95" customHeight="1">
      <c r="A150" s="284"/>
      <c r="B150" s="268" t="s">
        <v>184</v>
      </c>
      <c r="C150" s="287" t="s">
        <v>1098</v>
      </c>
      <c r="D150" s="284"/>
      <c r="E150" s="284"/>
      <c r="F150" s="284"/>
      <c r="G150" s="284"/>
      <c r="H150" s="284"/>
      <c r="I150" s="284"/>
      <c r="J150" s="284"/>
      <c r="K150" s="284"/>
      <c r="L150" s="284"/>
      <c r="M150" s="284"/>
      <c r="N150" s="284" t="s">
        <v>2147</v>
      </c>
      <c r="O150" s="284"/>
      <c r="P150" s="284"/>
      <c r="Q150" s="284"/>
      <c r="R150" s="284"/>
      <c r="S150" s="284"/>
      <c r="T150" s="284"/>
      <c r="U150" s="284"/>
      <c r="V150" s="284"/>
      <c r="W150" s="284"/>
      <c r="X150" s="284"/>
      <c r="Y150" s="284"/>
      <c r="Z150" s="284"/>
      <c r="AA150" s="284"/>
      <c r="AB150" s="47"/>
      <c r="AC150" s="283"/>
      <c r="AD150" s="283"/>
      <c r="AE150" s="283"/>
      <c r="AF150" s="283"/>
      <c r="AG150" s="283"/>
      <c r="AH150" s="283"/>
      <c r="AI150" s="283"/>
      <c r="AJ150" s="283"/>
      <c r="AK150" s="283"/>
      <c r="AL150" s="283"/>
      <c r="AM150" s="283"/>
      <c r="AN150" s="283"/>
      <c r="AO150" s="63">
        <v>1</v>
      </c>
    </row>
    <row r="151" spans="1:41" ht="24.95" customHeight="1">
      <c r="A151" s="284"/>
      <c r="B151" s="284"/>
      <c r="C151" s="284" t="s">
        <v>1084</v>
      </c>
      <c r="D151" s="284" t="s">
        <v>1083</v>
      </c>
      <c r="E151" s="284" t="s">
        <v>1082</v>
      </c>
      <c r="F151" s="284" t="s">
        <v>2146</v>
      </c>
      <c r="G151" s="284" t="s">
        <v>1081</v>
      </c>
      <c r="H151" s="284" t="s">
        <v>2145</v>
      </c>
      <c r="I151" s="284"/>
      <c r="J151" s="284"/>
      <c r="K151" s="284"/>
      <c r="L151" s="284"/>
      <c r="M151" s="284"/>
      <c r="N151" s="284"/>
      <c r="O151" s="284" t="s">
        <v>2144</v>
      </c>
      <c r="P151" s="284"/>
      <c r="Q151" s="284"/>
      <c r="R151" s="284"/>
      <c r="S151" s="284"/>
      <c r="T151" s="284"/>
      <c r="U151" s="284"/>
      <c r="V151" s="284"/>
      <c r="W151" s="284"/>
      <c r="X151" s="284"/>
      <c r="Y151" s="284"/>
      <c r="Z151" s="284"/>
      <c r="AA151" s="284"/>
      <c r="AB151" s="47"/>
      <c r="AC151" s="283"/>
      <c r="AD151" s="283"/>
      <c r="AE151" s="283"/>
      <c r="AF151" s="283"/>
      <c r="AG151" s="283"/>
      <c r="AH151" s="283"/>
      <c r="AI151" s="283"/>
      <c r="AJ151" s="283"/>
      <c r="AK151" s="283"/>
      <c r="AL151" s="283"/>
      <c r="AM151" s="283"/>
      <c r="AN151" s="283"/>
      <c r="AO151" s="63">
        <v>1</v>
      </c>
    </row>
    <row r="152" spans="1:41" ht="24.95" customHeight="1">
      <c r="A152" s="284"/>
      <c r="B152" s="284"/>
      <c r="C152" s="284"/>
      <c r="D152" s="284"/>
      <c r="E152" s="284" t="s">
        <v>1093</v>
      </c>
      <c r="F152" s="284" t="s">
        <v>2143</v>
      </c>
      <c r="G152" s="284" t="s">
        <v>1092</v>
      </c>
      <c r="H152" s="284" t="s">
        <v>1091</v>
      </c>
      <c r="I152" s="284"/>
      <c r="J152" s="284"/>
      <c r="K152" s="284"/>
      <c r="L152" s="284"/>
      <c r="M152" s="284"/>
      <c r="N152" s="284" t="s">
        <v>2142</v>
      </c>
      <c r="O152" s="284"/>
      <c r="P152" s="284"/>
      <c r="Q152" s="284"/>
      <c r="R152" s="284"/>
      <c r="S152" s="284"/>
      <c r="T152" s="284"/>
      <c r="U152" s="284"/>
      <c r="V152" s="284"/>
      <c r="W152" s="284"/>
      <c r="X152" s="284"/>
      <c r="Y152" s="284"/>
      <c r="Z152" s="284"/>
      <c r="AA152" s="284"/>
      <c r="AB152" s="47"/>
      <c r="AC152" s="283"/>
      <c r="AD152" s="283"/>
      <c r="AE152" s="283"/>
      <c r="AF152" s="283"/>
      <c r="AG152" s="283"/>
      <c r="AH152" s="283"/>
      <c r="AI152" s="283"/>
      <c r="AJ152" s="283"/>
      <c r="AK152" s="283"/>
      <c r="AL152" s="283"/>
      <c r="AM152" s="283"/>
      <c r="AN152" s="283"/>
      <c r="AO152" s="63">
        <v>1</v>
      </c>
    </row>
    <row r="153" spans="1:41" ht="24.95" customHeight="1">
      <c r="A153" s="284"/>
      <c r="B153" s="284"/>
      <c r="C153" s="292" t="s">
        <v>1073</v>
      </c>
      <c r="D153" s="292" t="s">
        <v>1072</v>
      </c>
      <c r="E153" s="291" t="s">
        <v>1071</v>
      </c>
      <c r="F153" s="291" t="s">
        <v>1071</v>
      </c>
      <c r="G153" s="291" t="s">
        <v>1070</v>
      </c>
      <c r="H153" s="291" t="s">
        <v>1070</v>
      </c>
      <c r="I153" s="284"/>
      <c r="J153" s="284"/>
      <c r="K153" s="284"/>
      <c r="L153" s="284"/>
      <c r="M153" s="284"/>
      <c r="N153" s="284"/>
      <c r="O153" s="284" t="s">
        <v>2141</v>
      </c>
      <c r="P153" s="284"/>
      <c r="Q153" s="284"/>
      <c r="R153" s="284"/>
      <c r="S153" s="284"/>
      <c r="T153" s="284"/>
      <c r="U153" s="284"/>
      <c r="V153" s="284"/>
      <c r="W153" s="284"/>
      <c r="X153" s="284"/>
      <c r="Y153" s="284"/>
      <c r="Z153" s="284"/>
      <c r="AA153" s="284"/>
      <c r="AB153" s="47"/>
      <c r="AC153" s="283"/>
      <c r="AD153" s="283"/>
      <c r="AE153" s="283"/>
      <c r="AF153" s="283"/>
      <c r="AG153" s="283"/>
      <c r="AH153" s="283"/>
      <c r="AI153" s="283"/>
      <c r="AJ153" s="283"/>
      <c r="AK153" s="283"/>
      <c r="AL153" s="283"/>
      <c r="AM153" s="283"/>
      <c r="AN153" s="283"/>
      <c r="AO153" s="63">
        <v>1</v>
      </c>
    </row>
    <row r="154" spans="1:41" ht="24.95" customHeight="1">
      <c r="A154" s="284"/>
      <c r="B154" s="284"/>
      <c r="C154" s="292" t="s">
        <v>1066</v>
      </c>
      <c r="D154" s="292" t="s">
        <v>1065</v>
      </c>
      <c r="E154" s="291" t="s">
        <v>1064</v>
      </c>
      <c r="F154" s="291" t="s">
        <v>1071</v>
      </c>
      <c r="G154" s="291" t="s">
        <v>1063</v>
      </c>
      <c r="H154" s="291" t="s">
        <v>1063</v>
      </c>
      <c r="I154" s="284"/>
      <c r="J154" s="284"/>
      <c r="K154" s="284"/>
      <c r="L154" s="284"/>
      <c r="M154" s="284"/>
      <c r="N154" s="284" t="s">
        <v>2140</v>
      </c>
      <c r="O154" s="284"/>
      <c r="P154" s="284"/>
      <c r="Q154" s="284"/>
      <c r="R154" s="284"/>
      <c r="S154" s="284"/>
      <c r="T154" s="284"/>
      <c r="U154" s="284"/>
      <c r="V154" s="284"/>
      <c r="W154" s="284"/>
      <c r="X154" s="284"/>
      <c r="Y154" s="284"/>
      <c r="Z154" s="284"/>
      <c r="AA154" s="284"/>
      <c r="AB154" s="47"/>
      <c r="AC154" s="283"/>
      <c r="AD154" s="283"/>
      <c r="AE154" s="283"/>
      <c r="AF154" s="283"/>
      <c r="AG154" s="283"/>
      <c r="AH154" s="283"/>
      <c r="AI154" s="283"/>
      <c r="AJ154" s="283"/>
      <c r="AK154" s="283"/>
      <c r="AL154" s="283"/>
      <c r="AM154" s="283"/>
      <c r="AN154" s="283"/>
      <c r="AO154" s="63">
        <v>1</v>
      </c>
    </row>
    <row r="155" spans="1:41" ht="24.95" customHeight="1">
      <c r="A155" s="284"/>
      <c r="B155" s="284"/>
      <c r="C155" s="292" t="s">
        <v>1057</v>
      </c>
      <c r="D155" s="292" t="s">
        <v>1056</v>
      </c>
      <c r="E155" s="291" t="s">
        <v>1055</v>
      </c>
      <c r="F155" s="291" t="s">
        <v>2138</v>
      </c>
      <c r="G155" s="291" t="s">
        <v>1054</v>
      </c>
      <c r="H155" s="291" t="s">
        <v>1054</v>
      </c>
      <c r="I155" s="284"/>
      <c r="J155" s="284"/>
      <c r="K155" s="284"/>
      <c r="L155" s="284"/>
      <c r="M155" s="284"/>
      <c r="N155" s="284"/>
      <c r="O155" s="284" t="s">
        <v>2139</v>
      </c>
      <c r="P155" s="284"/>
      <c r="Q155" s="284"/>
      <c r="R155" s="284"/>
      <c r="S155" s="284"/>
      <c r="T155" s="284"/>
      <c r="U155" s="284"/>
      <c r="V155" s="284"/>
      <c r="W155" s="284"/>
      <c r="X155" s="284"/>
      <c r="Y155" s="284"/>
      <c r="Z155" s="284"/>
      <c r="AA155" s="284"/>
      <c r="AB155" s="47"/>
      <c r="AC155" s="283"/>
      <c r="AD155" s="283"/>
      <c r="AE155" s="283"/>
      <c r="AF155" s="283"/>
      <c r="AG155" s="283"/>
      <c r="AH155" s="283"/>
      <c r="AI155" s="283"/>
      <c r="AJ155" s="283"/>
      <c r="AK155" s="283"/>
      <c r="AL155" s="283"/>
      <c r="AM155" s="283"/>
      <c r="AN155" s="283"/>
      <c r="AO155" s="63">
        <v>1</v>
      </c>
    </row>
    <row r="156" spans="1:41" ht="24.95" customHeight="1">
      <c r="A156" s="284"/>
      <c r="B156" s="284"/>
      <c r="C156" s="292" t="s">
        <v>1050</v>
      </c>
      <c r="D156" s="292" t="s">
        <v>1049</v>
      </c>
      <c r="E156" s="291" t="s">
        <v>1048</v>
      </c>
      <c r="F156" s="291" t="s">
        <v>2138</v>
      </c>
      <c r="G156" s="291" t="s">
        <v>1047</v>
      </c>
      <c r="H156" s="291" t="s">
        <v>1046</v>
      </c>
      <c r="I156" s="284"/>
      <c r="J156" s="284"/>
      <c r="K156" s="284"/>
      <c r="L156" s="284"/>
      <c r="M156" s="284"/>
      <c r="N156" s="284" t="s">
        <v>2137</v>
      </c>
      <c r="O156" s="284"/>
      <c r="P156" s="284"/>
      <c r="Q156" s="284"/>
      <c r="R156" s="284"/>
      <c r="S156" s="284"/>
      <c r="T156" s="284"/>
      <c r="U156" s="284"/>
      <c r="V156" s="284"/>
      <c r="W156" s="284"/>
      <c r="X156" s="284"/>
      <c r="Y156" s="284"/>
      <c r="Z156" s="284"/>
      <c r="AA156" s="284"/>
      <c r="AB156" s="47"/>
      <c r="AC156" s="283"/>
      <c r="AD156" s="283"/>
      <c r="AE156" s="283"/>
      <c r="AF156" s="283"/>
      <c r="AG156" s="283"/>
      <c r="AH156" s="283"/>
      <c r="AI156" s="283"/>
      <c r="AJ156" s="283"/>
      <c r="AK156" s="283"/>
      <c r="AL156" s="283"/>
      <c r="AM156" s="283"/>
      <c r="AN156" s="283"/>
      <c r="AO156" s="63">
        <v>1</v>
      </c>
    </row>
    <row r="157" spans="1:41" ht="24.95" customHeight="1">
      <c r="A157" s="284"/>
      <c r="B157" s="284"/>
      <c r="C157" s="292" t="s">
        <v>1043</v>
      </c>
      <c r="D157" s="292" t="s">
        <v>1042</v>
      </c>
      <c r="E157" s="291" t="s">
        <v>1041</v>
      </c>
      <c r="F157" s="291" t="s">
        <v>1064</v>
      </c>
      <c r="G157" s="291" t="s">
        <v>1040</v>
      </c>
      <c r="H157" s="291" t="s">
        <v>1040</v>
      </c>
      <c r="I157" s="284"/>
      <c r="J157" s="284"/>
      <c r="K157" s="284"/>
      <c r="L157" s="284"/>
      <c r="M157" s="284"/>
      <c r="N157" s="284"/>
      <c r="O157" s="284" t="s">
        <v>2136</v>
      </c>
      <c r="P157" s="284"/>
      <c r="Q157" s="284"/>
      <c r="R157" s="284"/>
      <c r="S157" s="284"/>
      <c r="T157" s="284"/>
      <c r="U157" s="284"/>
      <c r="V157" s="284"/>
      <c r="W157" s="284"/>
      <c r="X157" s="284"/>
      <c r="Y157" s="284"/>
      <c r="Z157" s="284"/>
      <c r="AA157" s="284"/>
      <c r="AB157" s="47"/>
      <c r="AC157" s="283"/>
      <c r="AD157" s="283"/>
      <c r="AE157" s="283"/>
      <c r="AF157" s="283"/>
      <c r="AG157" s="283"/>
      <c r="AH157" s="283"/>
      <c r="AI157" s="283"/>
      <c r="AJ157" s="283"/>
      <c r="AK157" s="283"/>
      <c r="AL157" s="283"/>
      <c r="AM157" s="283"/>
      <c r="AN157" s="283"/>
      <c r="AO157" s="63">
        <v>1</v>
      </c>
    </row>
    <row r="158" spans="1:41" ht="24.95" customHeight="1">
      <c r="A158" s="284"/>
      <c r="B158" s="284"/>
      <c r="C158" s="292" t="s">
        <v>1035</v>
      </c>
      <c r="D158" s="292" t="s">
        <v>1034</v>
      </c>
      <c r="E158" s="291" t="s">
        <v>1033</v>
      </c>
      <c r="F158" s="291" t="s">
        <v>1064</v>
      </c>
      <c r="G158" s="291" t="s">
        <v>1032</v>
      </c>
      <c r="H158" s="291" t="s">
        <v>1032</v>
      </c>
      <c r="I158" s="284"/>
      <c r="J158" s="284"/>
      <c r="K158" s="284"/>
      <c r="L158" s="284"/>
      <c r="M158" s="284"/>
      <c r="N158" s="284" t="s">
        <v>2135</v>
      </c>
      <c r="O158" s="284"/>
      <c r="P158" s="284"/>
      <c r="Q158" s="284"/>
      <c r="R158" s="284"/>
      <c r="S158" s="284"/>
      <c r="T158" s="284"/>
      <c r="U158" s="284"/>
      <c r="V158" s="284"/>
      <c r="W158" s="284"/>
      <c r="X158" s="284"/>
      <c r="Y158" s="284"/>
      <c r="Z158" s="284"/>
      <c r="AA158" s="284"/>
      <c r="AB158" s="47"/>
      <c r="AC158" s="283"/>
      <c r="AD158" s="283"/>
      <c r="AE158" s="283"/>
      <c r="AF158" s="283"/>
      <c r="AG158" s="283"/>
      <c r="AH158" s="283"/>
      <c r="AI158" s="283"/>
      <c r="AJ158" s="283"/>
      <c r="AK158" s="283"/>
      <c r="AL158" s="283"/>
      <c r="AM158" s="283"/>
      <c r="AN158" s="283"/>
      <c r="AO158" s="63">
        <v>1</v>
      </c>
    </row>
    <row r="159" spans="1:41" ht="24.95" customHeight="1">
      <c r="A159" s="284"/>
      <c r="B159" s="284"/>
      <c r="C159" s="292" t="s">
        <v>1027</v>
      </c>
      <c r="D159" s="292" t="s">
        <v>1026</v>
      </c>
      <c r="E159" s="291" t="s">
        <v>1025</v>
      </c>
      <c r="F159" s="291" t="s">
        <v>1055</v>
      </c>
      <c r="G159" s="291" t="s">
        <v>1024</v>
      </c>
      <c r="H159" s="291" t="s">
        <v>1023</v>
      </c>
      <c r="I159" s="284"/>
      <c r="J159" s="284"/>
      <c r="K159" s="284"/>
      <c r="L159" s="284"/>
      <c r="M159" s="284"/>
      <c r="N159" s="284"/>
      <c r="O159" s="284" t="s">
        <v>2134</v>
      </c>
      <c r="P159" s="284"/>
      <c r="Q159" s="284"/>
      <c r="R159" s="284"/>
      <c r="S159" s="284"/>
      <c r="T159" s="284"/>
      <c r="U159" s="284"/>
      <c r="V159" s="284"/>
      <c r="W159" s="284"/>
      <c r="X159" s="284"/>
      <c r="Y159" s="284"/>
      <c r="Z159" s="284"/>
      <c r="AA159" s="284"/>
      <c r="AB159" s="47"/>
      <c r="AC159" s="283"/>
      <c r="AD159" s="283"/>
      <c r="AE159" s="283"/>
      <c r="AF159" s="283"/>
      <c r="AG159" s="283"/>
      <c r="AH159" s="283"/>
      <c r="AI159" s="283"/>
      <c r="AJ159" s="283"/>
      <c r="AK159" s="283"/>
      <c r="AL159" s="283"/>
      <c r="AM159" s="283"/>
      <c r="AN159" s="283"/>
      <c r="AO159" s="63">
        <v>1</v>
      </c>
    </row>
    <row r="160" spans="1:41" ht="24.95" customHeight="1">
      <c r="A160" s="284"/>
      <c r="B160" s="284"/>
      <c r="C160" s="292" t="s">
        <v>1019</v>
      </c>
      <c r="D160" s="292" t="s">
        <v>1018</v>
      </c>
      <c r="E160" s="292"/>
      <c r="F160" s="291" t="s">
        <v>1055</v>
      </c>
      <c r="G160" s="291" t="s">
        <v>1017</v>
      </c>
      <c r="H160" s="291" t="s">
        <v>1017</v>
      </c>
      <c r="I160" s="284"/>
      <c r="J160" s="284"/>
      <c r="K160" s="284"/>
      <c r="L160" s="284"/>
      <c r="M160" s="284"/>
      <c r="N160" s="284" t="s">
        <v>2133</v>
      </c>
      <c r="O160" s="284"/>
      <c r="P160" s="284"/>
      <c r="Q160" s="284"/>
      <c r="R160" s="284"/>
      <c r="S160" s="284"/>
      <c r="T160" s="284"/>
      <c r="U160" s="284"/>
      <c r="V160" s="284"/>
      <c r="W160" s="284"/>
      <c r="X160" s="284"/>
      <c r="Y160" s="284"/>
      <c r="Z160" s="284"/>
      <c r="AA160" s="284"/>
      <c r="AB160" s="47"/>
      <c r="AC160" s="283"/>
      <c r="AD160" s="283"/>
      <c r="AE160" s="283"/>
      <c r="AF160" s="283"/>
      <c r="AG160" s="283"/>
      <c r="AH160" s="283"/>
      <c r="AI160" s="283"/>
      <c r="AJ160" s="283"/>
      <c r="AK160" s="283"/>
      <c r="AL160" s="283"/>
      <c r="AM160" s="283"/>
      <c r="AN160" s="283"/>
      <c r="AO160" s="63">
        <v>1</v>
      </c>
    </row>
    <row r="161" spans="1:41" ht="24.95" customHeight="1">
      <c r="A161" s="284"/>
      <c r="B161" s="284"/>
      <c r="C161" s="292" t="s">
        <v>1011</v>
      </c>
      <c r="D161" s="292" t="s">
        <v>1010</v>
      </c>
      <c r="E161" s="292"/>
      <c r="F161" s="291" t="s">
        <v>2132</v>
      </c>
      <c r="G161" s="291" t="s">
        <v>1009</v>
      </c>
      <c r="H161" s="291" t="s">
        <v>1008</v>
      </c>
      <c r="I161" s="284"/>
      <c r="J161" s="284"/>
      <c r="K161" s="284"/>
      <c r="L161" s="284"/>
      <c r="M161" s="284"/>
      <c r="N161" s="284"/>
      <c r="O161" s="284" t="s">
        <v>2131</v>
      </c>
      <c r="P161" s="284"/>
      <c r="Q161" s="284"/>
      <c r="R161" s="284"/>
      <c r="S161" s="284"/>
      <c r="T161" s="284"/>
      <c r="U161" s="284"/>
      <c r="V161" s="284"/>
      <c r="W161" s="284"/>
      <c r="X161" s="284"/>
      <c r="Y161" s="284"/>
      <c r="Z161" s="284"/>
      <c r="AA161" s="284"/>
      <c r="AB161" s="47"/>
      <c r="AC161" s="283"/>
      <c r="AD161" s="283"/>
      <c r="AE161" s="283"/>
      <c r="AF161" s="283"/>
      <c r="AG161" s="283"/>
      <c r="AH161" s="283"/>
      <c r="AI161" s="283"/>
      <c r="AJ161" s="283"/>
      <c r="AK161" s="283"/>
      <c r="AL161" s="283"/>
      <c r="AM161" s="283"/>
      <c r="AN161" s="283"/>
      <c r="AO161" s="63">
        <v>1</v>
      </c>
    </row>
    <row r="162" spans="1:41" ht="24.95" customHeight="1">
      <c r="A162" s="284"/>
      <c r="B162" s="284"/>
      <c r="C162" s="292" t="s">
        <v>1005</v>
      </c>
      <c r="D162" s="292" t="s">
        <v>1004</v>
      </c>
      <c r="E162" s="292"/>
      <c r="F162" s="291" t="s">
        <v>1048</v>
      </c>
      <c r="G162" s="291" t="s">
        <v>1003</v>
      </c>
      <c r="H162" s="291" t="s">
        <v>1003</v>
      </c>
      <c r="I162" s="284"/>
      <c r="J162" s="284"/>
      <c r="K162" s="284"/>
      <c r="L162" s="284"/>
      <c r="M162" s="284"/>
      <c r="N162" s="284" t="s">
        <v>2130</v>
      </c>
      <c r="O162" s="284"/>
      <c r="P162" s="284"/>
      <c r="Q162" s="284"/>
      <c r="R162" s="284"/>
      <c r="S162" s="284"/>
      <c r="T162" s="284"/>
      <c r="U162" s="284"/>
      <c r="V162" s="284"/>
      <c r="W162" s="284"/>
      <c r="X162" s="284"/>
      <c r="Y162" s="284"/>
      <c r="Z162" s="284"/>
      <c r="AA162" s="284"/>
      <c r="AB162" s="47"/>
      <c r="AC162" s="283"/>
      <c r="AD162" s="283"/>
      <c r="AE162" s="283"/>
      <c r="AF162" s="283"/>
      <c r="AG162" s="283"/>
      <c r="AH162" s="283"/>
      <c r="AI162" s="283"/>
      <c r="AJ162" s="283"/>
      <c r="AK162" s="283"/>
      <c r="AL162" s="283"/>
      <c r="AM162" s="283"/>
      <c r="AN162" s="283"/>
      <c r="AO162" s="63">
        <v>1</v>
      </c>
    </row>
    <row r="163" spans="1:41" ht="24.95" customHeight="1">
      <c r="A163" s="284"/>
      <c r="B163" s="284"/>
      <c r="C163" s="292" t="s">
        <v>2129</v>
      </c>
      <c r="D163" s="292" t="s">
        <v>2128</v>
      </c>
      <c r="E163" s="292"/>
      <c r="F163" s="291" t="s">
        <v>1048</v>
      </c>
      <c r="G163" s="291" t="s">
        <v>2127</v>
      </c>
      <c r="H163" s="291" t="s">
        <v>2127</v>
      </c>
      <c r="I163" s="284"/>
      <c r="J163" s="284"/>
      <c r="K163" s="284"/>
      <c r="L163" s="284"/>
      <c r="M163" s="284"/>
      <c r="N163" s="284"/>
      <c r="O163" s="284" t="s">
        <v>2126</v>
      </c>
      <c r="P163" s="284"/>
      <c r="Q163" s="284"/>
      <c r="R163" s="284"/>
      <c r="S163" s="284"/>
      <c r="T163" s="284"/>
      <c r="U163" s="284"/>
      <c r="V163" s="284"/>
      <c r="W163" s="284"/>
      <c r="X163" s="284"/>
      <c r="Y163" s="284"/>
      <c r="Z163" s="284"/>
      <c r="AA163" s="284"/>
      <c r="AB163" s="47"/>
      <c r="AC163" s="283"/>
      <c r="AD163" s="283"/>
      <c r="AE163" s="283"/>
      <c r="AF163" s="283"/>
      <c r="AG163" s="283"/>
      <c r="AH163" s="283"/>
      <c r="AI163" s="283"/>
      <c r="AJ163" s="283"/>
      <c r="AK163" s="283"/>
      <c r="AL163" s="283"/>
      <c r="AM163" s="283"/>
      <c r="AN163" s="283"/>
      <c r="AO163" s="63">
        <v>1</v>
      </c>
    </row>
    <row r="164" spans="1:41" ht="24.95" customHeight="1">
      <c r="A164" s="284"/>
      <c r="B164" s="284"/>
      <c r="C164" s="292" t="s">
        <v>2125</v>
      </c>
      <c r="D164" s="292" t="s">
        <v>2124</v>
      </c>
      <c r="E164" s="292"/>
      <c r="F164" s="291" t="s">
        <v>1041</v>
      </c>
      <c r="G164" s="291" t="s">
        <v>2123</v>
      </c>
      <c r="H164" s="291" t="s">
        <v>2122</v>
      </c>
      <c r="I164" s="284"/>
      <c r="J164" s="284"/>
      <c r="K164" s="284"/>
      <c r="L164" s="284"/>
      <c r="M164" s="284"/>
      <c r="N164" s="284" t="s">
        <v>2121</v>
      </c>
      <c r="O164" s="284"/>
      <c r="P164" s="284"/>
      <c r="Q164" s="284"/>
      <c r="R164" s="284"/>
      <c r="S164" s="284"/>
      <c r="T164" s="284"/>
      <c r="U164" s="284"/>
      <c r="V164" s="284"/>
      <c r="W164" s="284"/>
      <c r="X164" s="284"/>
      <c r="Y164" s="284"/>
      <c r="Z164" s="284"/>
      <c r="AA164" s="284"/>
      <c r="AB164" s="47"/>
      <c r="AC164" s="283"/>
      <c r="AD164" s="283"/>
      <c r="AE164" s="283"/>
      <c r="AF164" s="283"/>
      <c r="AG164" s="283"/>
      <c r="AH164" s="283"/>
      <c r="AI164" s="283"/>
      <c r="AJ164" s="283"/>
      <c r="AK164" s="283"/>
      <c r="AL164" s="283"/>
      <c r="AM164" s="283"/>
      <c r="AN164" s="283"/>
      <c r="AO164" s="63">
        <v>1</v>
      </c>
    </row>
    <row r="165" spans="1:41" ht="24.95" customHeight="1">
      <c r="A165" s="284"/>
      <c r="B165" s="284"/>
      <c r="C165" s="292" t="s">
        <v>2120</v>
      </c>
      <c r="D165" s="292" t="s">
        <v>2119</v>
      </c>
      <c r="E165" s="292"/>
      <c r="F165" s="291" t="s">
        <v>1041</v>
      </c>
      <c r="G165" s="291" t="s">
        <v>2118</v>
      </c>
      <c r="H165" s="291" t="s">
        <v>2118</v>
      </c>
      <c r="I165" s="284"/>
      <c r="J165" s="284"/>
      <c r="K165" s="284"/>
      <c r="L165" s="284"/>
      <c r="M165" s="284"/>
      <c r="N165" s="284"/>
      <c r="O165" s="284" t="s">
        <v>2117</v>
      </c>
      <c r="P165" s="284"/>
      <c r="Q165" s="284"/>
      <c r="R165" s="284"/>
      <c r="S165" s="284"/>
      <c r="T165" s="284"/>
      <c r="U165" s="284"/>
      <c r="V165" s="284"/>
      <c r="W165" s="284"/>
      <c r="X165" s="284"/>
      <c r="Y165" s="284"/>
      <c r="Z165" s="284"/>
      <c r="AA165" s="284"/>
      <c r="AB165" s="47"/>
      <c r="AC165" s="283"/>
      <c r="AD165" s="283"/>
      <c r="AE165" s="283"/>
      <c r="AF165" s="283"/>
      <c r="AG165" s="283"/>
      <c r="AH165" s="283"/>
      <c r="AI165" s="283"/>
      <c r="AJ165" s="283"/>
      <c r="AK165" s="283"/>
      <c r="AL165" s="283"/>
      <c r="AM165" s="283"/>
      <c r="AN165" s="283"/>
      <c r="AO165" s="63">
        <v>1</v>
      </c>
    </row>
    <row r="166" spans="1:41" ht="24.95" customHeight="1">
      <c r="A166" s="284"/>
      <c r="B166" s="284"/>
      <c r="C166" s="292" t="s">
        <v>2116</v>
      </c>
      <c r="D166" s="292" t="s">
        <v>2115</v>
      </c>
      <c r="E166" s="292"/>
      <c r="F166" s="291" t="s">
        <v>2111</v>
      </c>
      <c r="G166" s="291" t="s">
        <v>2109</v>
      </c>
      <c r="H166" s="291" t="s">
        <v>2114</v>
      </c>
      <c r="I166" s="284"/>
      <c r="J166" s="284"/>
      <c r="K166" s="284"/>
      <c r="L166" s="284"/>
      <c r="M166" s="284"/>
      <c r="N166" s="284"/>
      <c r="O166" s="284"/>
      <c r="P166" s="284"/>
      <c r="Q166" s="284"/>
      <c r="R166" s="284"/>
      <c r="S166" s="284"/>
      <c r="T166" s="284"/>
      <c r="U166" s="284"/>
      <c r="V166" s="284"/>
      <c r="W166" s="284"/>
      <c r="X166" s="284"/>
      <c r="Y166" s="284"/>
      <c r="Z166" s="284"/>
      <c r="AA166" s="284"/>
      <c r="AB166" s="47"/>
      <c r="AC166" s="283"/>
      <c r="AD166" s="283"/>
      <c r="AE166" s="283"/>
      <c r="AF166" s="283"/>
      <c r="AG166" s="283"/>
      <c r="AH166" s="283"/>
      <c r="AI166" s="283"/>
      <c r="AJ166" s="283"/>
      <c r="AK166" s="283"/>
      <c r="AL166" s="283"/>
      <c r="AM166" s="283"/>
      <c r="AN166" s="283"/>
      <c r="AO166" s="63">
        <v>1</v>
      </c>
    </row>
    <row r="167" spans="1:41" ht="24.95" customHeight="1">
      <c r="A167" s="284"/>
      <c r="B167" s="284"/>
      <c r="C167" s="292" t="s">
        <v>2113</v>
      </c>
      <c r="D167" s="292" t="s">
        <v>2112</v>
      </c>
      <c r="E167" s="292"/>
      <c r="F167" s="291" t="s">
        <v>2111</v>
      </c>
      <c r="G167" s="291" t="s">
        <v>2110</v>
      </c>
      <c r="H167" s="291" t="s">
        <v>2109</v>
      </c>
      <c r="I167" s="284"/>
      <c r="J167" s="284"/>
      <c r="K167" s="284"/>
      <c r="L167" s="284"/>
      <c r="M167" s="284"/>
      <c r="N167" s="284"/>
      <c r="O167" s="284"/>
      <c r="P167" s="284"/>
      <c r="Q167" s="284"/>
      <c r="R167" s="284"/>
      <c r="S167" s="284"/>
      <c r="T167" s="284"/>
      <c r="U167" s="284"/>
      <c r="V167" s="284"/>
      <c r="W167" s="284"/>
      <c r="X167" s="284"/>
      <c r="Y167" s="284"/>
      <c r="Z167" s="284"/>
      <c r="AA167" s="284"/>
      <c r="AB167" s="47"/>
      <c r="AC167" s="283"/>
      <c r="AD167" s="283"/>
      <c r="AE167" s="283"/>
      <c r="AF167" s="283"/>
      <c r="AG167" s="283"/>
      <c r="AH167" s="283"/>
      <c r="AI167" s="283"/>
      <c r="AJ167" s="283"/>
      <c r="AK167" s="283"/>
      <c r="AL167" s="283"/>
      <c r="AM167" s="283"/>
      <c r="AN167" s="283"/>
      <c r="AO167" s="63">
        <v>1</v>
      </c>
    </row>
    <row r="168" spans="1:41" ht="24.95" customHeight="1">
      <c r="A168" s="284"/>
      <c r="B168" s="284"/>
      <c r="C168" s="292" t="s">
        <v>2108</v>
      </c>
      <c r="D168" s="292" t="s">
        <v>2107</v>
      </c>
      <c r="E168" s="292"/>
      <c r="F168" s="291" t="s">
        <v>1033</v>
      </c>
      <c r="G168" s="291" t="s">
        <v>2102</v>
      </c>
      <c r="H168" s="291" t="s">
        <v>2106</v>
      </c>
      <c r="I168" s="284"/>
      <c r="J168" s="284"/>
      <c r="K168" s="284"/>
      <c r="L168" s="284"/>
      <c r="M168" s="284"/>
      <c r="N168" s="293" t="s">
        <v>2105</v>
      </c>
      <c r="O168" s="288"/>
      <c r="P168" s="284"/>
      <c r="Q168" s="284"/>
      <c r="R168" s="284"/>
      <c r="S168" s="284"/>
      <c r="T168" s="284"/>
      <c r="U168" s="284"/>
      <c r="V168" s="284"/>
      <c r="W168" s="284"/>
      <c r="X168" s="284"/>
      <c r="Y168" s="284"/>
      <c r="Z168" s="284"/>
      <c r="AA168" s="284"/>
      <c r="AB168" s="47"/>
      <c r="AC168" s="283"/>
      <c r="AD168" s="283"/>
      <c r="AE168" s="283"/>
      <c r="AF168" s="283"/>
      <c r="AG168" s="283"/>
      <c r="AH168" s="283"/>
      <c r="AI168" s="283"/>
      <c r="AJ168" s="283"/>
      <c r="AK168" s="283"/>
      <c r="AL168" s="283"/>
      <c r="AM168" s="283"/>
      <c r="AN168" s="283"/>
      <c r="AO168" s="63">
        <v>1</v>
      </c>
    </row>
    <row r="169" spans="1:41" ht="24.95" customHeight="1">
      <c r="A169" s="284"/>
      <c r="B169" s="284"/>
      <c r="C169" s="292" t="s">
        <v>2104</v>
      </c>
      <c r="D169" s="292" t="s">
        <v>2103</v>
      </c>
      <c r="E169" s="292"/>
      <c r="F169" s="291" t="s">
        <v>1033</v>
      </c>
      <c r="G169" s="291" t="s">
        <v>2097</v>
      </c>
      <c r="H169" s="291" t="s">
        <v>2102</v>
      </c>
      <c r="I169" s="284"/>
      <c r="J169" s="284"/>
      <c r="K169" s="284"/>
      <c r="L169" s="284"/>
      <c r="M169" s="284"/>
      <c r="N169" s="268" t="s">
        <v>184</v>
      </c>
      <c r="O169" s="285" t="s">
        <v>2101</v>
      </c>
      <c r="P169" s="284"/>
      <c r="Q169" s="284"/>
      <c r="R169" s="284"/>
      <c r="S169" s="284"/>
      <c r="T169" s="284"/>
      <c r="U169" s="284"/>
      <c r="V169" s="284"/>
      <c r="W169" s="284"/>
      <c r="X169" s="284"/>
      <c r="Y169" s="284"/>
      <c r="Z169" s="284"/>
      <c r="AA169" s="284"/>
      <c r="AB169" s="47"/>
      <c r="AC169" s="283"/>
      <c r="AD169" s="283"/>
      <c r="AE169" s="283"/>
      <c r="AF169" s="283"/>
      <c r="AG169" s="283"/>
      <c r="AH169" s="283"/>
      <c r="AI169" s="283"/>
      <c r="AJ169" s="283"/>
      <c r="AK169" s="283"/>
      <c r="AL169" s="283"/>
      <c r="AM169" s="283"/>
      <c r="AN169" s="283"/>
      <c r="AO169" s="63">
        <v>1</v>
      </c>
    </row>
    <row r="170" spans="1:41" ht="24.95" customHeight="1">
      <c r="A170" s="284"/>
      <c r="B170" s="284"/>
      <c r="C170" s="292" t="s">
        <v>2100</v>
      </c>
      <c r="D170" s="292" t="s">
        <v>2099</v>
      </c>
      <c r="E170" s="292"/>
      <c r="F170" s="291" t="s">
        <v>1025</v>
      </c>
      <c r="G170" s="291" t="s">
        <v>2098</v>
      </c>
      <c r="H170" s="291" t="s">
        <v>2097</v>
      </c>
      <c r="I170" s="284"/>
      <c r="J170" s="284"/>
      <c r="K170" s="284"/>
      <c r="L170" s="284"/>
      <c r="M170" s="284"/>
      <c r="N170" s="284" t="s">
        <v>2096</v>
      </c>
      <c r="O170" s="284"/>
      <c r="P170" s="284"/>
      <c r="Q170" s="284"/>
      <c r="R170" s="284"/>
      <c r="S170" s="284"/>
      <c r="T170" s="284"/>
      <c r="U170" s="284"/>
      <c r="V170" s="284"/>
      <c r="W170" s="284"/>
      <c r="X170" s="284"/>
      <c r="Y170" s="284"/>
      <c r="Z170" s="284"/>
      <c r="AA170" s="284"/>
      <c r="AB170" s="47"/>
      <c r="AC170" s="283"/>
      <c r="AD170" s="283"/>
      <c r="AE170" s="283"/>
      <c r="AF170" s="283"/>
      <c r="AG170" s="283"/>
      <c r="AH170" s="283"/>
      <c r="AI170" s="283"/>
      <c r="AJ170" s="283"/>
      <c r="AK170" s="283"/>
      <c r="AL170" s="283"/>
      <c r="AM170" s="283"/>
      <c r="AN170" s="283"/>
      <c r="AO170" s="63">
        <v>1</v>
      </c>
    </row>
    <row r="171" spans="1:41" ht="24.95" customHeight="1">
      <c r="A171" s="284"/>
      <c r="B171" s="284"/>
      <c r="C171" s="290"/>
      <c r="D171" s="290"/>
      <c r="E171" s="290"/>
      <c r="F171" s="290"/>
      <c r="G171" s="290"/>
      <c r="H171" s="290"/>
      <c r="I171" s="284"/>
      <c r="J171" s="284"/>
      <c r="K171" s="284"/>
      <c r="L171" s="284"/>
      <c r="M171" s="284"/>
      <c r="N171" s="284" t="s">
        <v>2095</v>
      </c>
      <c r="O171" s="284"/>
      <c r="P171" s="284"/>
      <c r="Q171" s="284"/>
      <c r="R171" s="284"/>
      <c r="S171" s="284"/>
      <c r="T171" s="284"/>
      <c r="U171" s="284"/>
      <c r="V171" s="284"/>
      <c r="W171" s="284"/>
      <c r="X171" s="284"/>
      <c r="Y171" s="284"/>
      <c r="Z171" s="284"/>
      <c r="AA171" s="284"/>
      <c r="AB171" s="47"/>
      <c r="AC171" s="283"/>
      <c r="AD171" s="283"/>
      <c r="AE171" s="283"/>
      <c r="AF171" s="283"/>
      <c r="AG171" s="283"/>
      <c r="AH171" s="283"/>
      <c r="AI171" s="283"/>
      <c r="AJ171" s="283"/>
      <c r="AK171" s="283"/>
      <c r="AL171" s="283"/>
      <c r="AM171" s="283"/>
      <c r="AN171" s="283"/>
      <c r="AO171" s="63">
        <v>1</v>
      </c>
    </row>
    <row r="172" spans="1:41" ht="24.95" customHeight="1">
      <c r="A172" s="284"/>
      <c r="B172" s="289" t="s">
        <v>2094</v>
      </c>
      <c r="C172" s="288"/>
      <c r="D172" s="284"/>
      <c r="E172" s="284"/>
      <c r="F172" s="284"/>
      <c r="G172" s="284"/>
      <c r="H172" s="284"/>
      <c r="I172" s="284"/>
      <c r="J172" s="284"/>
      <c r="K172" s="284"/>
      <c r="L172" s="284"/>
      <c r="M172" s="284"/>
      <c r="N172" s="284" t="s">
        <v>2093</v>
      </c>
      <c r="O172" s="284"/>
      <c r="P172" s="284"/>
      <c r="Q172" s="284"/>
      <c r="R172" s="284"/>
      <c r="S172" s="284"/>
      <c r="T172" s="284"/>
      <c r="U172" s="284"/>
      <c r="V172" s="284"/>
      <c r="W172" s="284"/>
      <c r="X172" s="284"/>
      <c r="Y172" s="284"/>
      <c r="Z172" s="284"/>
      <c r="AA172" s="284"/>
      <c r="AB172" s="47"/>
      <c r="AC172" s="283"/>
      <c r="AD172" s="283"/>
      <c r="AE172" s="283"/>
      <c r="AF172" s="283"/>
      <c r="AG172" s="283"/>
      <c r="AH172" s="283"/>
      <c r="AI172" s="283"/>
      <c r="AJ172" s="283"/>
      <c r="AK172" s="283"/>
      <c r="AL172" s="283"/>
      <c r="AM172" s="283"/>
      <c r="AN172" s="283"/>
      <c r="AO172" s="63">
        <v>1</v>
      </c>
    </row>
    <row r="173" spans="1:41" ht="24.95" customHeight="1">
      <c r="A173" s="284"/>
      <c r="B173" s="268" t="s">
        <v>184</v>
      </c>
      <c r="C173" s="287" t="s">
        <v>2092</v>
      </c>
      <c r="D173" s="284"/>
      <c r="E173" s="286"/>
      <c r="F173" s="286"/>
      <c r="G173" s="286"/>
      <c r="H173" s="286"/>
      <c r="I173" s="286"/>
      <c r="J173" s="286"/>
      <c r="K173" s="286"/>
      <c r="L173" s="286"/>
      <c r="M173" s="286"/>
      <c r="N173" s="284" t="s">
        <v>2091</v>
      </c>
      <c r="O173" s="284"/>
      <c r="P173" s="284"/>
      <c r="Q173" s="284"/>
      <c r="R173" s="284"/>
      <c r="S173" s="284"/>
      <c r="T173" s="284"/>
      <c r="U173" s="284"/>
      <c r="V173" s="284"/>
      <c r="W173" s="284"/>
      <c r="X173" s="284"/>
      <c r="Y173" s="284"/>
      <c r="Z173" s="284"/>
      <c r="AA173" s="284"/>
      <c r="AB173" s="47"/>
      <c r="AC173" s="283"/>
      <c r="AD173" s="283"/>
      <c r="AE173" s="283"/>
      <c r="AF173" s="283"/>
      <c r="AG173" s="283"/>
      <c r="AH173" s="283"/>
      <c r="AI173" s="283"/>
      <c r="AJ173" s="283"/>
      <c r="AK173" s="283"/>
      <c r="AL173" s="283"/>
      <c r="AM173" s="283"/>
      <c r="AN173" s="283"/>
      <c r="AO173" s="63">
        <v>1</v>
      </c>
    </row>
    <row r="174" spans="1:41" ht="24.95" customHeight="1">
      <c r="A174" s="284"/>
      <c r="B174" s="284"/>
      <c r="C174" s="284" t="s">
        <v>2090</v>
      </c>
      <c r="D174" s="284"/>
      <c r="E174" s="284"/>
      <c r="F174" s="284"/>
      <c r="G174" s="284"/>
      <c r="H174" s="284"/>
      <c r="I174" s="284"/>
      <c r="J174" s="284"/>
      <c r="K174" s="284"/>
      <c r="L174" s="284"/>
      <c r="M174" s="284"/>
      <c r="N174" s="284" t="s">
        <v>2089</v>
      </c>
      <c r="O174" s="284"/>
      <c r="P174" s="284"/>
      <c r="Q174" s="284"/>
      <c r="R174" s="284"/>
      <c r="S174" s="284"/>
      <c r="T174" s="284"/>
      <c r="U174" s="284"/>
      <c r="V174" s="284"/>
      <c r="W174" s="284"/>
      <c r="X174" s="284"/>
      <c r="Y174" s="284"/>
      <c r="Z174" s="284"/>
      <c r="AA174" s="284"/>
      <c r="AB174" s="47"/>
      <c r="AC174" s="283"/>
      <c r="AD174" s="283"/>
      <c r="AE174" s="283"/>
      <c r="AF174" s="283"/>
      <c r="AG174" s="283"/>
      <c r="AH174" s="283"/>
      <c r="AI174" s="283"/>
      <c r="AJ174" s="283"/>
      <c r="AK174" s="283"/>
      <c r="AL174" s="283"/>
      <c r="AM174" s="283"/>
      <c r="AN174" s="283"/>
      <c r="AO174" s="63">
        <v>1</v>
      </c>
    </row>
    <row r="175" spans="1:41" ht="24.95" customHeight="1">
      <c r="A175" s="284"/>
      <c r="B175" s="284"/>
      <c r="C175" s="284" t="s">
        <v>2088</v>
      </c>
      <c r="D175" s="284"/>
      <c r="E175" s="284"/>
      <c r="F175" s="284"/>
      <c r="G175" s="284"/>
      <c r="H175" s="284"/>
      <c r="I175" s="284"/>
      <c r="J175" s="284"/>
      <c r="K175" s="284"/>
      <c r="L175" s="284"/>
      <c r="M175" s="284"/>
      <c r="N175" s="284" t="s">
        <v>2087</v>
      </c>
      <c r="O175" s="284"/>
      <c r="P175" s="284"/>
      <c r="Q175" s="284"/>
      <c r="R175" s="284"/>
      <c r="S175" s="284"/>
      <c r="T175" s="284"/>
      <c r="U175" s="284"/>
      <c r="V175" s="284"/>
      <c r="W175" s="284"/>
      <c r="X175" s="284"/>
      <c r="Y175" s="284"/>
      <c r="Z175" s="284"/>
      <c r="AA175" s="284"/>
      <c r="AB175" s="47"/>
      <c r="AC175" s="283"/>
      <c r="AD175" s="283"/>
      <c r="AE175" s="283"/>
      <c r="AF175" s="283"/>
      <c r="AG175" s="283"/>
      <c r="AH175" s="283"/>
      <c r="AI175" s="283"/>
      <c r="AJ175" s="283"/>
      <c r="AK175" s="283"/>
      <c r="AL175" s="283"/>
      <c r="AM175" s="283"/>
      <c r="AN175" s="283"/>
      <c r="AO175" s="63">
        <v>1</v>
      </c>
    </row>
    <row r="176" spans="1:41" ht="24.95" customHeight="1">
      <c r="A176" s="284"/>
      <c r="B176" s="284"/>
      <c r="C176" s="284" t="s">
        <v>2086</v>
      </c>
      <c r="D176" s="284"/>
      <c r="E176" s="284"/>
      <c r="F176" s="284"/>
      <c r="G176" s="284"/>
      <c r="H176" s="284"/>
      <c r="I176" s="284"/>
      <c r="J176" s="284"/>
      <c r="K176" s="284"/>
      <c r="L176" s="284"/>
      <c r="M176" s="284"/>
      <c r="N176" s="284" t="s">
        <v>2085</v>
      </c>
      <c r="O176" s="284"/>
      <c r="P176" s="284"/>
      <c r="Q176" s="284"/>
      <c r="R176" s="284"/>
      <c r="S176" s="284"/>
      <c r="T176" s="284"/>
      <c r="U176" s="284"/>
      <c r="V176" s="284"/>
      <c r="W176" s="284"/>
      <c r="X176" s="284"/>
      <c r="Y176" s="284"/>
      <c r="Z176" s="284"/>
      <c r="AA176" s="284"/>
      <c r="AB176" s="47"/>
      <c r="AC176" s="283"/>
      <c r="AD176" s="283"/>
      <c r="AE176" s="283"/>
      <c r="AF176" s="283"/>
      <c r="AG176" s="283"/>
      <c r="AH176" s="283"/>
      <c r="AI176" s="283"/>
      <c r="AJ176" s="283"/>
      <c r="AK176" s="283"/>
      <c r="AL176" s="283"/>
      <c r="AM176" s="283"/>
      <c r="AN176" s="283"/>
      <c r="AO176" s="63">
        <v>1</v>
      </c>
    </row>
    <row r="177" spans="1:41" ht="24.95" customHeight="1">
      <c r="A177" s="284"/>
      <c r="B177" s="284"/>
      <c r="C177" s="284" t="s">
        <v>2084</v>
      </c>
      <c r="D177" s="284"/>
      <c r="E177" s="284"/>
      <c r="F177" s="284"/>
      <c r="G177" s="284"/>
      <c r="H177" s="284"/>
      <c r="I177" s="284"/>
      <c r="J177" s="284"/>
      <c r="K177" s="284"/>
      <c r="L177" s="284"/>
      <c r="M177" s="284"/>
      <c r="N177" s="284" t="s">
        <v>2083</v>
      </c>
      <c r="O177" s="284"/>
      <c r="P177" s="284"/>
      <c r="Q177" s="284"/>
      <c r="R177" s="284"/>
      <c r="S177" s="284"/>
      <c r="T177" s="284"/>
      <c r="U177" s="284"/>
      <c r="V177" s="284"/>
      <c r="W177" s="284"/>
      <c r="X177" s="284"/>
      <c r="Y177" s="284"/>
      <c r="Z177" s="284"/>
      <c r="AA177" s="284"/>
      <c r="AB177" s="47"/>
      <c r="AC177" s="283"/>
      <c r="AD177" s="283"/>
      <c r="AE177" s="283"/>
      <c r="AF177" s="283"/>
      <c r="AG177" s="283"/>
      <c r="AH177" s="283"/>
      <c r="AI177" s="283"/>
      <c r="AJ177" s="283"/>
      <c r="AK177" s="283"/>
      <c r="AL177" s="283"/>
      <c r="AM177" s="283"/>
      <c r="AN177" s="283"/>
      <c r="AO177" s="63">
        <v>1</v>
      </c>
    </row>
    <row r="178" spans="1:41" ht="24.95" customHeight="1">
      <c r="A178" s="284"/>
      <c r="B178" s="284"/>
      <c r="C178" s="284" t="s">
        <v>2082</v>
      </c>
      <c r="D178" s="284"/>
      <c r="E178" s="284"/>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47"/>
      <c r="AC178" s="283"/>
      <c r="AD178" s="283"/>
      <c r="AE178" s="283"/>
      <c r="AF178" s="283"/>
      <c r="AG178" s="283"/>
      <c r="AH178" s="283"/>
      <c r="AI178" s="283"/>
      <c r="AJ178" s="283"/>
      <c r="AK178" s="283"/>
      <c r="AL178" s="283"/>
      <c r="AM178" s="283"/>
      <c r="AN178" s="283"/>
      <c r="AO178" s="63">
        <v>1</v>
      </c>
    </row>
    <row r="179" spans="1:41" ht="24.95" customHeight="1">
      <c r="A179" s="284"/>
      <c r="B179" s="284"/>
      <c r="C179" s="284" t="s">
        <v>2081</v>
      </c>
      <c r="D179" s="284"/>
      <c r="E179" s="284"/>
      <c r="F179" s="284"/>
      <c r="G179" s="284"/>
      <c r="H179" s="284"/>
      <c r="I179" s="284"/>
      <c r="J179" s="284"/>
      <c r="K179" s="284"/>
      <c r="L179" s="284"/>
      <c r="M179" s="284"/>
      <c r="N179" s="284" t="s">
        <v>2080</v>
      </c>
      <c r="O179" s="284"/>
      <c r="P179" s="284"/>
      <c r="Q179" s="284"/>
      <c r="R179" s="284"/>
      <c r="S179" s="284"/>
      <c r="T179" s="284"/>
      <c r="U179" s="284"/>
      <c r="V179" s="284"/>
      <c r="W179" s="284"/>
      <c r="X179" s="284"/>
      <c r="Y179" s="284"/>
      <c r="Z179" s="284"/>
      <c r="AA179" s="284"/>
      <c r="AB179" s="47"/>
      <c r="AC179" s="283"/>
      <c r="AD179" s="283"/>
      <c r="AE179" s="283"/>
      <c r="AF179" s="283"/>
      <c r="AG179" s="283"/>
      <c r="AH179" s="283"/>
      <c r="AI179" s="283"/>
      <c r="AJ179" s="283"/>
      <c r="AK179" s="283"/>
      <c r="AL179" s="283"/>
      <c r="AM179" s="283"/>
      <c r="AN179" s="283"/>
      <c r="AO179" s="63">
        <v>1</v>
      </c>
    </row>
    <row r="180" spans="1:41" ht="24.95" customHeight="1">
      <c r="A180" s="284"/>
      <c r="B180" s="284"/>
      <c r="C180" s="284" t="s">
        <v>2079</v>
      </c>
      <c r="D180" s="284"/>
      <c r="E180" s="284"/>
      <c r="F180" s="284"/>
      <c r="G180" s="284"/>
      <c r="H180" s="284"/>
      <c r="I180" s="284"/>
      <c r="J180" s="284"/>
      <c r="K180" s="284"/>
      <c r="L180" s="284"/>
      <c r="M180" s="284"/>
      <c r="N180" s="284" t="s">
        <v>2078</v>
      </c>
      <c r="O180" s="284"/>
      <c r="P180" s="284"/>
      <c r="Q180" s="284"/>
      <c r="R180" s="284"/>
      <c r="S180" s="284"/>
      <c r="T180" s="284"/>
      <c r="U180" s="284"/>
      <c r="V180" s="284"/>
      <c r="W180" s="284"/>
      <c r="X180" s="284"/>
      <c r="Y180" s="284"/>
      <c r="Z180" s="284"/>
      <c r="AA180" s="284"/>
      <c r="AB180" s="47"/>
      <c r="AC180" s="283"/>
      <c r="AD180" s="283"/>
      <c r="AE180" s="283"/>
      <c r="AF180" s="283"/>
      <c r="AG180" s="283"/>
      <c r="AH180" s="283"/>
      <c r="AI180" s="283"/>
      <c r="AJ180" s="283"/>
      <c r="AK180" s="283"/>
      <c r="AL180" s="283"/>
      <c r="AM180" s="283"/>
      <c r="AN180" s="283"/>
      <c r="AO180" s="63">
        <v>1</v>
      </c>
    </row>
    <row r="181" spans="1:41" ht="24.95" customHeight="1">
      <c r="A181" s="284"/>
      <c r="B181" s="284"/>
      <c r="C181" s="284" t="s">
        <v>2077</v>
      </c>
      <c r="D181" s="284"/>
      <c r="E181" s="284"/>
      <c r="F181" s="284"/>
      <c r="G181" s="284"/>
      <c r="H181" s="284"/>
      <c r="I181" s="284"/>
      <c r="J181" s="284"/>
      <c r="K181" s="284"/>
      <c r="L181" s="284"/>
      <c r="M181" s="284"/>
      <c r="N181" s="284" t="s">
        <v>2076</v>
      </c>
      <c r="O181" s="284"/>
      <c r="P181" s="284"/>
      <c r="Q181" s="284"/>
      <c r="R181" s="284"/>
      <c r="S181" s="284"/>
      <c r="T181" s="284"/>
      <c r="U181" s="284"/>
      <c r="V181" s="284"/>
      <c r="W181" s="284"/>
      <c r="X181" s="284"/>
      <c r="Y181" s="284"/>
      <c r="Z181" s="284"/>
      <c r="AA181" s="284"/>
      <c r="AB181" s="47"/>
      <c r="AC181" s="283"/>
      <c r="AD181" s="283"/>
      <c r="AE181" s="283"/>
      <c r="AF181" s="283"/>
      <c r="AG181" s="283"/>
      <c r="AH181" s="283"/>
      <c r="AI181" s="283"/>
      <c r="AJ181" s="283"/>
      <c r="AK181" s="283"/>
      <c r="AL181" s="283"/>
      <c r="AM181" s="283"/>
      <c r="AN181" s="283"/>
      <c r="AO181" s="63">
        <v>1</v>
      </c>
    </row>
    <row r="182" spans="1:41" ht="24.95" customHeight="1">
      <c r="A182" s="284"/>
      <c r="B182" s="284"/>
      <c r="C182" s="284" t="s">
        <v>2075</v>
      </c>
      <c r="D182" s="284"/>
      <c r="E182" s="284"/>
      <c r="F182" s="284"/>
      <c r="G182" s="284"/>
      <c r="H182" s="284"/>
      <c r="I182" s="284"/>
      <c r="J182" s="284"/>
      <c r="K182" s="284"/>
      <c r="L182" s="284"/>
      <c r="M182" s="284"/>
      <c r="N182" s="284" t="s">
        <v>2074</v>
      </c>
      <c r="O182" s="284"/>
      <c r="P182" s="284"/>
      <c r="Q182" s="284"/>
      <c r="R182" s="284"/>
      <c r="S182" s="284"/>
      <c r="T182" s="284"/>
      <c r="U182" s="284"/>
      <c r="V182" s="284"/>
      <c r="W182" s="284"/>
      <c r="X182" s="284"/>
      <c r="Y182" s="284"/>
      <c r="Z182" s="284"/>
      <c r="AA182" s="284"/>
      <c r="AB182" s="47"/>
      <c r="AC182" s="283"/>
      <c r="AD182" s="283"/>
      <c r="AE182" s="283"/>
      <c r="AF182" s="283"/>
      <c r="AG182" s="283"/>
      <c r="AH182" s="283"/>
      <c r="AI182" s="283"/>
      <c r="AJ182" s="283"/>
      <c r="AK182" s="283"/>
      <c r="AL182" s="283"/>
      <c r="AM182" s="283"/>
      <c r="AN182" s="283"/>
      <c r="AO182" s="63">
        <v>1</v>
      </c>
    </row>
    <row r="183" spans="1:41" ht="24.95" customHeight="1">
      <c r="A183" s="284"/>
      <c r="B183" s="284"/>
      <c r="C183" s="284" t="s">
        <v>2073</v>
      </c>
      <c r="D183" s="284"/>
      <c r="E183" s="284"/>
      <c r="F183" s="284"/>
      <c r="G183" s="284"/>
      <c r="H183" s="284"/>
      <c r="I183" s="284"/>
      <c r="J183" s="284"/>
      <c r="K183" s="284"/>
      <c r="L183" s="284"/>
      <c r="M183" s="284"/>
      <c r="N183" s="284" t="s">
        <v>2072</v>
      </c>
      <c r="O183" s="284"/>
      <c r="P183" s="284"/>
      <c r="Q183" s="284"/>
      <c r="R183" s="284"/>
      <c r="S183" s="284"/>
      <c r="T183" s="284"/>
      <c r="U183" s="284"/>
      <c r="V183" s="284"/>
      <c r="W183" s="284"/>
      <c r="X183" s="284"/>
      <c r="Y183" s="284"/>
      <c r="Z183" s="284"/>
      <c r="AA183" s="284"/>
      <c r="AB183" s="47"/>
      <c r="AC183" s="283"/>
      <c r="AD183" s="283"/>
      <c r="AE183" s="283"/>
      <c r="AF183" s="283"/>
      <c r="AG183" s="283"/>
      <c r="AH183" s="283"/>
      <c r="AI183" s="283"/>
      <c r="AJ183" s="283"/>
      <c r="AK183" s="283"/>
      <c r="AL183" s="283"/>
      <c r="AM183" s="283"/>
      <c r="AN183" s="283"/>
      <c r="AO183" s="63">
        <v>1</v>
      </c>
    </row>
    <row r="184" spans="1:41" ht="24.95" customHeight="1">
      <c r="A184" s="284"/>
      <c r="B184" s="284"/>
      <c r="C184" s="284" t="s">
        <v>2071</v>
      </c>
      <c r="D184" s="284"/>
      <c r="E184" s="284"/>
      <c r="F184" s="284"/>
      <c r="G184" s="284"/>
      <c r="H184" s="284"/>
      <c r="I184" s="284"/>
      <c r="J184" s="284"/>
      <c r="K184" s="284"/>
      <c r="L184" s="284"/>
      <c r="M184" s="284"/>
      <c r="N184" s="284" t="s">
        <v>2070</v>
      </c>
      <c r="O184" s="284"/>
      <c r="P184" s="284"/>
      <c r="Q184" s="284"/>
      <c r="R184" s="284"/>
      <c r="S184" s="284"/>
      <c r="T184" s="284"/>
      <c r="U184" s="284"/>
      <c r="V184" s="284"/>
      <c r="W184" s="284"/>
      <c r="X184" s="284"/>
      <c r="Y184" s="284"/>
      <c r="Z184" s="284"/>
      <c r="AA184" s="284"/>
      <c r="AB184" s="47"/>
      <c r="AC184" s="283"/>
      <c r="AD184" s="283"/>
      <c r="AE184" s="283"/>
      <c r="AF184" s="283"/>
      <c r="AG184" s="283"/>
      <c r="AH184" s="283"/>
      <c r="AI184" s="283"/>
      <c r="AJ184" s="283"/>
      <c r="AK184" s="283"/>
      <c r="AL184" s="283"/>
      <c r="AM184" s="283"/>
      <c r="AN184" s="283"/>
      <c r="AO184" s="63">
        <v>1</v>
      </c>
    </row>
    <row r="185" spans="1:41" ht="24.95" customHeight="1">
      <c r="A185" s="284"/>
      <c r="B185" s="284"/>
      <c r="C185" s="284" t="s">
        <v>2069</v>
      </c>
      <c r="D185" s="284"/>
      <c r="E185" s="284"/>
      <c r="F185" s="284"/>
      <c r="G185" s="284"/>
      <c r="H185" s="284"/>
      <c r="I185" s="284"/>
      <c r="J185" s="284"/>
      <c r="K185" s="284"/>
      <c r="L185" s="284"/>
      <c r="M185" s="284"/>
      <c r="N185" s="284" t="s">
        <v>2068</v>
      </c>
      <c r="O185" s="284"/>
      <c r="P185" s="284"/>
      <c r="Q185" s="284"/>
      <c r="R185" s="284"/>
      <c r="S185" s="284"/>
      <c r="T185" s="284"/>
      <c r="U185" s="284"/>
      <c r="V185" s="284"/>
      <c r="W185" s="284"/>
      <c r="X185" s="284"/>
      <c r="Y185" s="284"/>
      <c r="Z185" s="284"/>
      <c r="AA185" s="284"/>
      <c r="AB185" s="47"/>
      <c r="AC185" s="283"/>
      <c r="AD185" s="283"/>
      <c r="AE185" s="283"/>
      <c r="AF185" s="283"/>
      <c r="AG185" s="283"/>
      <c r="AH185" s="283"/>
      <c r="AI185" s="283"/>
      <c r="AJ185" s="283"/>
      <c r="AK185" s="283"/>
      <c r="AL185" s="283"/>
      <c r="AM185" s="283"/>
      <c r="AN185" s="283"/>
      <c r="AO185" s="63">
        <v>1</v>
      </c>
    </row>
    <row r="186" spans="1:41" ht="24.95" customHeight="1">
      <c r="A186" s="284"/>
      <c r="B186" s="284"/>
      <c r="C186" s="284" t="s">
        <v>2067</v>
      </c>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47"/>
      <c r="AC186" s="283"/>
      <c r="AD186" s="283"/>
      <c r="AE186" s="283"/>
      <c r="AF186" s="283"/>
      <c r="AG186" s="283"/>
      <c r="AH186" s="283"/>
      <c r="AI186" s="283"/>
      <c r="AJ186" s="283"/>
      <c r="AK186" s="283"/>
      <c r="AL186" s="283"/>
      <c r="AM186" s="283"/>
      <c r="AN186" s="283"/>
      <c r="AO186" s="63">
        <v>1</v>
      </c>
    </row>
    <row r="187" spans="1:41" ht="24.95" customHeight="1">
      <c r="A187" s="284"/>
      <c r="B187" s="284"/>
      <c r="C187" s="284" t="s">
        <v>2066</v>
      </c>
      <c r="D187" s="284"/>
      <c r="E187" s="284"/>
      <c r="F187" s="284"/>
      <c r="G187" s="284"/>
      <c r="H187" s="284"/>
      <c r="I187" s="284"/>
      <c r="J187" s="284"/>
      <c r="K187" s="284"/>
      <c r="L187" s="284"/>
      <c r="M187" s="284"/>
      <c r="N187" s="284" t="s">
        <v>2065</v>
      </c>
      <c r="O187" s="284"/>
      <c r="P187" s="284"/>
      <c r="Q187" s="284"/>
      <c r="R187" s="284"/>
      <c r="S187" s="284"/>
      <c r="T187" s="284"/>
      <c r="U187" s="284"/>
      <c r="V187" s="284"/>
      <c r="W187" s="284"/>
      <c r="X187" s="284"/>
      <c r="Y187" s="284"/>
      <c r="Z187" s="284"/>
      <c r="AA187" s="284"/>
      <c r="AB187" s="47"/>
      <c r="AC187" s="283"/>
      <c r="AD187" s="283"/>
      <c r="AE187" s="283"/>
      <c r="AF187" s="283"/>
      <c r="AG187" s="283"/>
      <c r="AH187" s="283"/>
      <c r="AI187" s="283"/>
      <c r="AJ187" s="283"/>
      <c r="AK187" s="283"/>
      <c r="AL187" s="283"/>
      <c r="AM187" s="283"/>
      <c r="AN187" s="283"/>
      <c r="AO187" s="63">
        <v>1</v>
      </c>
    </row>
    <row r="188" spans="1:41" ht="24.95" customHeight="1">
      <c r="A188" s="284"/>
      <c r="B188" s="284"/>
      <c r="C188" s="284" t="s">
        <v>2064</v>
      </c>
      <c r="D188" s="284"/>
      <c r="E188" s="284"/>
      <c r="F188" s="284"/>
      <c r="G188" s="284"/>
      <c r="H188" s="284"/>
      <c r="I188" s="284"/>
      <c r="J188" s="284"/>
      <c r="K188" s="284"/>
      <c r="L188" s="284"/>
      <c r="M188" s="284"/>
      <c r="N188" s="284" t="s">
        <v>2063</v>
      </c>
      <c r="O188" s="284"/>
      <c r="P188" s="284"/>
      <c r="Q188" s="284"/>
      <c r="R188" s="284"/>
      <c r="S188" s="284"/>
      <c r="T188" s="284"/>
      <c r="U188" s="284"/>
      <c r="V188" s="284"/>
      <c r="W188" s="284"/>
      <c r="X188" s="284"/>
      <c r="Y188" s="284"/>
      <c r="Z188" s="284"/>
      <c r="AA188" s="284"/>
      <c r="AB188" s="47"/>
      <c r="AC188" s="283"/>
      <c r="AD188" s="283"/>
      <c r="AE188" s="283"/>
      <c r="AF188" s="283"/>
      <c r="AG188" s="283"/>
      <c r="AH188" s="283"/>
      <c r="AI188" s="283"/>
      <c r="AJ188" s="283"/>
      <c r="AK188" s="283"/>
      <c r="AL188" s="283"/>
      <c r="AM188" s="283"/>
      <c r="AN188" s="283"/>
      <c r="AO188" s="63">
        <v>1</v>
      </c>
    </row>
    <row r="189" spans="1:41" ht="24.95" customHeight="1">
      <c r="A189" s="284"/>
      <c r="B189" s="284"/>
      <c r="C189" s="284" t="s">
        <v>2062</v>
      </c>
      <c r="D189" s="284"/>
      <c r="E189" s="284"/>
      <c r="F189" s="284"/>
      <c r="G189" s="284"/>
      <c r="H189" s="284"/>
      <c r="I189" s="284"/>
      <c r="J189" s="284"/>
      <c r="K189" s="284"/>
      <c r="L189" s="284"/>
      <c r="M189" s="284"/>
      <c r="N189" s="284" t="s">
        <v>2061</v>
      </c>
      <c r="O189" s="284"/>
      <c r="P189" s="284"/>
      <c r="Q189" s="284"/>
      <c r="R189" s="284"/>
      <c r="S189" s="284"/>
      <c r="T189" s="284"/>
      <c r="U189" s="284"/>
      <c r="V189" s="284"/>
      <c r="W189" s="284"/>
      <c r="X189" s="284"/>
      <c r="Y189" s="284"/>
      <c r="Z189" s="284"/>
      <c r="AA189" s="284"/>
      <c r="AB189" s="47"/>
      <c r="AC189" s="283"/>
      <c r="AD189" s="283"/>
      <c r="AE189" s="283"/>
      <c r="AF189" s="283"/>
      <c r="AG189" s="283"/>
      <c r="AH189" s="283"/>
      <c r="AI189" s="283"/>
      <c r="AJ189" s="283"/>
      <c r="AK189" s="283"/>
      <c r="AL189" s="283"/>
      <c r="AM189" s="283"/>
      <c r="AN189" s="283"/>
      <c r="AO189" s="63">
        <v>1</v>
      </c>
    </row>
    <row r="190" spans="1:41" ht="24.95" customHeight="1">
      <c r="A190" s="284"/>
      <c r="B190" s="284"/>
      <c r="C190" s="284"/>
      <c r="D190" s="284"/>
      <c r="E190" s="284"/>
      <c r="F190" s="284"/>
      <c r="G190" s="284"/>
      <c r="H190" s="284"/>
      <c r="I190" s="284"/>
      <c r="J190" s="284"/>
      <c r="K190" s="284"/>
      <c r="L190" s="284"/>
      <c r="M190" s="284"/>
      <c r="N190" s="284" t="s">
        <v>2060</v>
      </c>
      <c r="O190" s="284"/>
      <c r="P190" s="284"/>
      <c r="Q190" s="284"/>
      <c r="R190" s="284"/>
      <c r="S190" s="284"/>
      <c r="T190" s="284"/>
      <c r="U190" s="284"/>
      <c r="V190" s="284"/>
      <c r="W190" s="284"/>
      <c r="X190" s="284"/>
      <c r="Y190" s="284"/>
      <c r="Z190" s="284"/>
      <c r="AA190" s="284"/>
      <c r="AB190" s="47"/>
      <c r="AC190" s="283"/>
      <c r="AD190" s="283"/>
      <c r="AE190" s="283"/>
      <c r="AF190" s="283"/>
      <c r="AG190" s="283"/>
      <c r="AH190" s="283"/>
      <c r="AI190" s="283"/>
      <c r="AJ190" s="283"/>
      <c r="AK190" s="283"/>
      <c r="AL190" s="283"/>
      <c r="AM190" s="283"/>
      <c r="AN190" s="283"/>
      <c r="AO190" s="63">
        <v>1</v>
      </c>
    </row>
    <row r="191" spans="1:41" ht="24.95" customHeight="1">
      <c r="A191" s="284"/>
      <c r="B191" s="284"/>
      <c r="C191" s="284" t="s">
        <v>2059</v>
      </c>
      <c r="D191" s="284"/>
      <c r="E191" s="284"/>
      <c r="F191" s="284"/>
      <c r="G191" s="284"/>
      <c r="H191" s="284"/>
      <c r="I191" s="284"/>
      <c r="J191" s="284"/>
      <c r="K191" s="284"/>
      <c r="L191" s="284"/>
      <c r="M191" s="284"/>
      <c r="N191" s="284" t="s">
        <v>2058</v>
      </c>
      <c r="O191" s="284"/>
      <c r="P191" s="284"/>
      <c r="Q191" s="284"/>
      <c r="R191" s="284"/>
      <c r="S191" s="284"/>
      <c r="T191" s="284"/>
      <c r="U191" s="284"/>
      <c r="V191" s="284"/>
      <c r="W191" s="284"/>
      <c r="X191" s="284"/>
      <c r="Y191" s="284"/>
      <c r="Z191" s="284"/>
      <c r="AA191" s="284"/>
      <c r="AB191" s="47"/>
      <c r="AC191" s="283"/>
      <c r="AD191" s="283"/>
      <c r="AE191" s="283"/>
      <c r="AF191" s="283"/>
      <c r="AG191" s="283"/>
      <c r="AH191" s="283"/>
      <c r="AI191" s="283"/>
      <c r="AJ191" s="283"/>
      <c r="AK191" s="283"/>
      <c r="AL191" s="283"/>
      <c r="AM191" s="283"/>
      <c r="AN191" s="283"/>
      <c r="AO191" s="63">
        <v>1</v>
      </c>
    </row>
    <row r="192" spans="1:41" ht="24.95" customHeight="1">
      <c r="A192" s="284"/>
      <c r="B192" s="284"/>
      <c r="C192" s="284"/>
      <c r="D192" s="284"/>
      <c r="E192" s="284"/>
      <c r="F192" s="284"/>
      <c r="G192" s="284"/>
      <c r="H192" s="284"/>
      <c r="I192" s="284"/>
      <c r="J192" s="284"/>
      <c r="K192" s="284"/>
      <c r="L192" s="284"/>
      <c r="M192" s="284"/>
      <c r="N192" s="284" t="s">
        <v>2057</v>
      </c>
      <c r="O192" s="284"/>
      <c r="P192" s="284"/>
      <c r="Q192" s="284"/>
      <c r="R192" s="284"/>
      <c r="S192" s="284"/>
      <c r="T192" s="284"/>
      <c r="U192" s="284"/>
      <c r="V192" s="284"/>
      <c r="W192" s="284"/>
      <c r="X192" s="284"/>
      <c r="Y192" s="284"/>
      <c r="Z192" s="284"/>
      <c r="AA192" s="284"/>
      <c r="AB192" s="47"/>
      <c r="AC192" s="283"/>
      <c r="AD192" s="283"/>
      <c r="AE192" s="283"/>
      <c r="AF192" s="283"/>
      <c r="AG192" s="283"/>
      <c r="AH192" s="283"/>
      <c r="AI192" s="283"/>
      <c r="AJ192" s="283"/>
      <c r="AK192" s="283"/>
      <c r="AL192" s="283"/>
      <c r="AM192" s="283"/>
      <c r="AN192" s="283"/>
      <c r="AO192" s="63">
        <v>1</v>
      </c>
    </row>
    <row r="193" spans="1:41" ht="24.95" customHeight="1">
      <c r="A193" s="284"/>
      <c r="B193" s="284"/>
      <c r="C193" s="284" t="s">
        <v>2056</v>
      </c>
      <c r="D193" s="284"/>
      <c r="E193" s="284"/>
      <c r="F193" s="284"/>
      <c r="G193" s="284"/>
      <c r="H193" s="284"/>
      <c r="I193" s="284"/>
      <c r="J193" s="284"/>
      <c r="K193" s="284"/>
      <c r="L193" s="284"/>
      <c r="M193" s="284"/>
      <c r="N193" s="284" t="s">
        <v>2055</v>
      </c>
      <c r="O193" s="284"/>
      <c r="P193" s="284"/>
      <c r="Q193" s="284"/>
      <c r="R193" s="284"/>
      <c r="S193" s="284"/>
      <c r="T193" s="284"/>
      <c r="U193" s="284"/>
      <c r="V193" s="284"/>
      <c r="W193" s="284"/>
      <c r="X193" s="284"/>
      <c r="Y193" s="284"/>
      <c r="Z193" s="284"/>
      <c r="AA193" s="284"/>
      <c r="AB193" s="47"/>
      <c r="AC193" s="283"/>
      <c r="AD193" s="283"/>
      <c r="AE193" s="283"/>
      <c r="AF193" s="283"/>
      <c r="AG193" s="283"/>
      <c r="AH193" s="283"/>
      <c r="AI193" s="283"/>
      <c r="AJ193" s="283"/>
      <c r="AK193" s="283"/>
      <c r="AL193" s="283"/>
      <c r="AM193" s="283"/>
      <c r="AN193" s="283"/>
      <c r="AO193" s="63">
        <v>1</v>
      </c>
    </row>
    <row r="194" spans="1:41" ht="24.95" customHeight="1">
      <c r="A194" s="284"/>
      <c r="B194" s="284"/>
      <c r="C194" s="284" t="s">
        <v>2054</v>
      </c>
      <c r="D194" s="284"/>
      <c r="E194" s="284"/>
      <c r="F194" s="284"/>
      <c r="G194" s="284"/>
      <c r="H194" s="284"/>
      <c r="I194" s="284"/>
      <c r="J194" s="284"/>
      <c r="K194" s="284"/>
      <c r="L194" s="284"/>
      <c r="M194" s="284"/>
      <c r="N194" s="284" t="s">
        <v>2053</v>
      </c>
      <c r="O194" s="284"/>
      <c r="P194" s="284"/>
      <c r="Q194" s="284"/>
      <c r="R194" s="284"/>
      <c r="S194" s="284"/>
      <c r="T194" s="284"/>
      <c r="U194" s="284"/>
      <c r="V194" s="284"/>
      <c r="W194" s="284"/>
      <c r="X194" s="284"/>
      <c r="Y194" s="284"/>
      <c r="Z194" s="284"/>
      <c r="AA194" s="284"/>
      <c r="AB194" s="47"/>
      <c r="AC194" s="283"/>
      <c r="AD194" s="283"/>
      <c r="AE194" s="283"/>
      <c r="AF194" s="283"/>
      <c r="AG194" s="283"/>
      <c r="AH194" s="283"/>
      <c r="AI194" s="283"/>
      <c r="AJ194" s="283"/>
      <c r="AK194" s="283"/>
      <c r="AL194" s="283"/>
      <c r="AM194" s="283"/>
      <c r="AN194" s="283"/>
      <c r="AO194" s="63">
        <v>1</v>
      </c>
    </row>
    <row r="195" spans="1:41" ht="24.95" customHeight="1">
      <c r="A195" s="284"/>
      <c r="B195" s="284"/>
      <c r="C195" s="284" t="s">
        <v>2052</v>
      </c>
      <c r="D195" s="284"/>
      <c r="E195" s="284"/>
      <c r="F195" s="284"/>
      <c r="G195" s="284"/>
      <c r="H195" s="284"/>
      <c r="I195" s="284"/>
      <c r="J195" s="284"/>
      <c r="K195" s="284"/>
      <c r="L195" s="284"/>
      <c r="M195" s="284"/>
      <c r="N195" s="284" t="s">
        <v>2051</v>
      </c>
      <c r="O195" s="284"/>
      <c r="P195" s="284"/>
      <c r="Q195" s="284"/>
      <c r="R195" s="284"/>
      <c r="S195" s="284"/>
      <c r="T195" s="284"/>
      <c r="U195" s="284"/>
      <c r="V195" s="284"/>
      <c r="W195" s="284"/>
      <c r="X195" s="284"/>
      <c r="Y195" s="284"/>
      <c r="Z195" s="284"/>
      <c r="AA195" s="284"/>
      <c r="AB195" s="47"/>
      <c r="AC195" s="283"/>
      <c r="AD195" s="283"/>
      <c r="AE195" s="283"/>
      <c r="AF195" s="283"/>
      <c r="AG195" s="283"/>
      <c r="AH195" s="283"/>
      <c r="AI195" s="283"/>
      <c r="AJ195" s="283"/>
      <c r="AK195" s="283"/>
      <c r="AL195" s="283"/>
      <c r="AM195" s="283"/>
      <c r="AN195" s="283"/>
      <c r="AO195" s="63">
        <v>1</v>
      </c>
    </row>
    <row r="196" spans="1:41" ht="24.95" customHeight="1">
      <c r="A196" s="284"/>
      <c r="B196" s="284"/>
      <c r="C196" s="284" t="s">
        <v>2050</v>
      </c>
      <c r="D196" s="284"/>
      <c r="E196" s="284"/>
      <c r="F196" s="284"/>
      <c r="G196" s="284"/>
      <c r="H196" s="284"/>
      <c r="I196" s="284"/>
      <c r="J196" s="284"/>
      <c r="K196" s="284"/>
      <c r="L196" s="284"/>
      <c r="M196" s="284"/>
      <c r="N196" s="284" t="s">
        <v>2049</v>
      </c>
      <c r="O196" s="284"/>
      <c r="P196" s="284"/>
      <c r="Q196" s="284"/>
      <c r="R196" s="284"/>
      <c r="S196" s="284"/>
      <c r="T196" s="284"/>
      <c r="U196" s="284"/>
      <c r="V196" s="284"/>
      <c r="W196" s="284"/>
      <c r="X196" s="284"/>
      <c r="Y196" s="284"/>
      <c r="Z196" s="284"/>
      <c r="AA196" s="284"/>
      <c r="AB196" s="47"/>
      <c r="AC196" s="283"/>
      <c r="AD196" s="283"/>
      <c r="AE196" s="283"/>
      <c r="AF196" s="283"/>
      <c r="AG196" s="283"/>
      <c r="AH196" s="283"/>
      <c r="AI196" s="283"/>
      <c r="AJ196" s="283"/>
      <c r="AK196" s="283"/>
      <c r="AL196" s="283"/>
      <c r="AM196" s="283"/>
      <c r="AN196" s="283"/>
      <c r="AO196" s="63">
        <v>1</v>
      </c>
    </row>
    <row r="197" spans="1:41" ht="24.95" customHeight="1">
      <c r="A197" s="284"/>
      <c r="B197" s="284"/>
      <c r="C197" s="284" t="s">
        <v>2048</v>
      </c>
      <c r="D197" s="284"/>
      <c r="E197" s="284"/>
      <c r="F197" s="284"/>
      <c r="G197" s="284"/>
      <c r="H197" s="284"/>
      <c r="I197" s="284"/>
      <c r="J197" s="284"/>
      <c r="K197" s="284"/>
      <c r="L197" s="284"/>
      <c r="M197" s="284"/>
      <c r="N197" s="284" t="s">
        <v>2047</v>
      </c>
      <c r="O197" s="284"/>
      <c r="P197" s="284"/>
      <c r="Q197" s="284"/>
      <c r="R197" s="284"/>
      <c r="S197" s="284"/>
      <c r="T197" s="284"/>
      <c r="U197" s="284"/>
      <c r="V197" s="284"/>
      <c r="W197" s="284"/>
      <c r="X197" s="284"/>
      <c r="Y197" s="284"/>
      <c r="Z197" s="284"/>
      <c r="AA197" s="284"/>
      <c r="AB197" s="47"/>
      <c r="AC197" s="283"/>
      <c r="AD197" s="283"/>
      <c r="AE197" s="283"/>
      <c r="AF197" s="283"/>
      <c r="AG197" s="283"/>
      <c r="AH197" s="283"/>
      <c r="AI197" s="283"/>
      <c r="AJ197" s="283"/>
      <c r="AK197" s="283"/>
      <c r="AL197" s="283"/>
      <c r="AM197" s="283"/>
      <c r="AN197" s="283"/>
      <c r="AO197" s="63">
        <v>1</v>
      </c>
    </row>
    <row r="198" spans="1:41" ht="24.95" customHeight="1">
      <c r="A198" s="284"/>
      <c r="B198" s="284"/>
      <c r="C198" s="284" t="s">
        <v>2046</v>
      </c>
      <c r="D198" s="284"/>
      <c r="E198" s="284"/>
      <c r="F198" s="284"/>
      <c r="G198" s="284"/>
      <c r="H198" s="284"/>
      <c r="I198" s="284"/>
      <c r="J198" s="284"/>
      <c r="K198" s="284"/>
      <c r="L198" s="284"/>
      <c r="M198" s="284"/>
      <c r="N198" s="284" t="s">
        <v>2045</v>
      </c>
      <c r="O198" s="284"/>
      <c r="P198" s="284"/>
      <c r="Q198" s="284"/>
      <c r="R198" s="284"/>
      <c r="S198" s="284"/>
      <c r="T198" s="284"/>
      <c r="U198" s="284"/>
      <c r="V198" s="284"/>
      <c r="W198" s="284"/>
      <c r="X198" s="284"/>
      <c r="Y198" s="284"/>
      <c r="Z198" s="284"/>
      <c r="AA198" s="284"/>
      <c r="AB198" s="47"/>
      <c r="AC198" s="283"/>
      <c r="AD198" s="283"/>
      <c r="AE198" s="283"/>
      <c r="AF198" s="283"/>
      <c r="AG198" s="283"/>
      <c r="AH198" s="283"/>
      <c r="AI198" s="283"/>
      <c r="AJ198" s="283"/>
      <c r="AK198" s="283"/>
      <c r="AL198" s="283"/>
      <c r="AM198" s="283"/>
      <c r="AN198" s="283"/>
      <c r="AO198" s="63">
        <v>1</v>
      </c>
    </row>
    <row r="199" spans="1:41" ht="24.95" customHeight="1">
      <c r="A199" s="284"/>
      <c r="B199" s="284"/>
      <c r="C199" s="284" t="s">
        <v>2044</v>
      </c>
      <c r="D199" s="284"/>
      <c r="E199" s="284"/>
      <c r="F199" s="284"/>
      <c r="G199" s="284"/>
      <c r="H199" s="284"/>
      <c r="I199" s="284"/>
      <c r="J199" s="284"/>
      <c r="K199" s="284"/>
      <c r="L199" s="284"/>
      <c r="M199" s="284"/>
      <c r="N199" s="284" t="s">
        <v>2043</v>
      </c>
      <c r="O199" s="284"/>
      <c r="P199" s="284"/>
      <c r="Q199" s="284"/>
      <c r="R199" s="284"/>
      <c r="S199" s="284"/>
      <c r="T199" s="284"/>
      <c r="U199" s="284"/>
      <c r="V199" s="284"/>
      <c r="W199" s="284"/>
      <c r="X199" s="284"/>
      <c r="Y199" s="284"/>
      <c r="Z199" s="284"/>
      <c r="AA199" s="284"/>
      <c r="AB199" s="47"/>
      <c r="AC199" s="283"/>
      <c r="AD199" s="283"/>
      <c r="AE199" s="283"/>
      <c r="AF199" s="283"/>
      <c r="AG199" s="283"/>
      <c r="AH199" s="283"/>
      <c r="AI199" s="283"/>
      <c r="AJ199" s="283"/>
      <c r="AK199" s="283"/>
      <c r="AL199" s="283"/>
      <c r="AM199" s="283"/>
      <c r="AN199" s="283"/>
      <c r="AO199" s="63">
        <v>1</v>
      </c>
    </row>
    <row r="200" spans="1:41" ht="24.95" customHeight="1">
      <c r="A200" s="284"/>
      <c r="B200" s="284"/>
      <c r="C200" s="284" t="s">
        <v>2042</v>
      </c>
      <c r="D200" s="284"/>
      <c r="E200" s="284"/>
      <c r="F200" s="284"/>
      <c r="G200" s="284"/>
      <c r="H200" s="284"/>
      <c r="I200" s="284"/>
      <c r="J200" s="284"/>
      <c r="K200" s="284"/>
      <c r="L200" s="284"/>
      <c r="M200" s="284"/>
      <c r="N200" s="284" t="s">
        <v>2041</v>
      </c>
      <c r="O200" s="284"/>
      <c r="P200" s="284"/>
      <c r="Q200" s="284"/>
      <c r="R200" s="284"/>
      <c r="S200" s="284"/>
      <c r="T200" s="284"/>
      <c r="U200" s="284"/>
      <c r="V200" s="284"/>
      <c r="W200" s="284"/>
      <c r="X200" s="284"/>
      <c r="Y200" s="284"/>
      <c r="Z200" s="284"/>
      <c r="AA200" s="284"/>
      <c r="AB200" s="47"/>
      <c r="AC200" s="283"/>
      <c r="AD200" s="283"/>
      <c r="AE200" s="283"/>
      <c r="AF200" s="283"/>
      <c r="AG200" s="283"/>
      <c r="AH200" s="283"/>
      <c r="AI200" s="283"/>
      <c r="AJ200" s="283"/>
      <c r="AK200" s="283"/>
      <c r="AL200" s="283"/>
      <c r="AM200" s="283"/>
      <c r="AN200" s="283"/>
      <c r="AO200" s="63">
        <v>1</v>
      </c>
    </row>
    <row r="201" spans="1:41" ht="24.95" customHeight="1">
      <c r="A201" s="284"/>
      <c r="B201" s="284"/>
      <c r="C201" s="284"/>
      <c r="D201" s="284"/>
      <c r="E201" s="284"/>
      <c r="F201" s="284"/>
      <c r="G201" s="284"/>
      <c r="H201" s="284"/>
      <c r="I201" s="284"/>
      <c r="J201" s="284"/>
      <c r="K201" s="284"/>
      <c r="L201" s="284"/>
      <c r="M201" s="284"/>
      <c r="N201" s="284" t="s">
        <v>2040</v>
      </c>
      <c r="O201" s="284"/>
      <c r="P201" s="284"/>
      <c r="Q201" s="284"/>
      <c r="R201" s="284"/>
      <c r="S201" s="284"/>
      <c r="T201" s="284"/>
      <c r="U201" s="284"/>
      <c r="V201" s="284"/>
      <c r="W201" s="284"/>
      <c r="X201" s="284"/>
      <c r="Y201" s="284"/>
      <c r="Z201" s="284"/>
      <c r="AA201" s="284"/>
      <c r="AB201" s="47"/>
      <c r="AC201" s="283"/>
      <c r="AD201" s="283"/>
      <c r="AE201" s="283"/>
      <c r="AF201" s="283"/>
      <c r="AG201" s="283"/>
      <c r="AH201" s="283"/>
      <c r="AI201" s="283"/>
      <c r="AJ201" s="283"/>
      <c r="AK201" s="283"/>
      <c r="AL201" s="283"/>
      <c r="AM201" s="283"/>
      <c r="AN201" s="283"/>
      <c r="AO201" s="63">
        <v>1</v>
      </c>
    </row>
    <row r="202" spans="1:41" ht="24.95" customHeight="1">
      <c r="A202" s="284"/>
      <c r="B202" s="284"/>
      <c r="C202" s="284"/>
      <c r="D202" s="284"/>
      <c r="E202" s="284"/>
      <c r="F202" s="284"/>
      <c r="G202" s="284"/>
      <c r="H202" s="284"/>
      <c r="I202" s="284"/>
      <c r="J202" s="284"/>
      <c r="K202" s="284"/>
      <c r="L202" s="284"/>
      <c r="M202" s="284"/>
      <c r="N202" s="284"/>
      <c r="O202" s="284"/>
      <c r="P202" s="284"/>
      <c r="Q202" s="284"/>
      <c r="R202" s="284"/>
      <c r="S202" s="284"/>
      <c r="T202" s="284"/>
      <c r="U202" s="284"/>
      <c r="V202" s="284"/>
      <c r="W202" s="284"/>
      <c r="X202" s="284"/>
      <c r="Y202" s="284"/>
      <c r="Z202" s="284"/>
      <c r="AA202" s="284"/>
      <c r="AB202" s="47"/>
      <c r="AC202" s="283"/>
      <c r="AD202" s="283"/>
      <c r="AE202" s="283"/>
      <c r="AF202" s="283"/>
      <c r="AG202" s="283"/>
      <c r="AH202" s="283"/>
      <c r="AI202" s="283"/>
      <c r="AJ202" s="283"/>
      <c r="AK202" s="283"/>
      <c r="AL202" s="283"/>
      <c r="AM202" s="283"/>
      <c r="AN202" s="283"/>
      <c r="AO202" s="63">
        <v>1</v>
      </c>
    </row>
    <row r="203" spans="1:41" ht="24.95" customHeight="1">
      <c r="A203" s="284"/>
      <c r="B203" s="284"/>
      <c r="C203" s="284"/>
      <c r="D203" s="284"/>
      <c r="E203" s="284"/>
      <c r="F203" s="284"/>
      <c r="G203" s="284"/>
      <c r="H203" s="284"/>
      <c r="I203" s="284"/>
      <c r="J203" s="284"/>
      <c r="K203" s="284"/>
      <c r="L203" s="284"/>
      <c r="M203" s="284"/>
      <c r="N203" s="284" t="s">
        <v>2039</v>
      </c>
      <c r="O203" s="284"/>
      <c r="P203" s="284"/>
      <c r="Q203" s="284"/>
      <c r="R203" s="284"/>
      <c r="S203" s="284"/>
      <c r="T203" s="284"/>
      <c r="U203" s="284"/>
      <c r="V203" s="284"/>
      <c r="W203" s="284"/>
      <c r="X203" s="284"/>
      <c r="Y203" s="284"/>
      <c r="Z203" s="284"/>
      <c r="AA203" s="284"/>
      <c r="AB203" s="47"/>
      <c r="AC203" s="283"/>
      <c r="AD203" s="283"/>
      <c r="AE203" s="283"/>
      <c r="AF203" s="283"/>
      <c r="AG203" s="283"/>
      <c r="AH203" s="283"/>
      <c r="AI203" s="283"/>
      <c r="AJ203" s="283"/>
      <c r="AK203" s="283"/>
      <c r="AL203" s="283"/>
      <c r="AM203" s="283"/>
      <c r="AN203" s="283"/>
      <c r="AO203" s="63">
        <v>1</v>
      </c>
    </row>
    <row r="204" spans="1:41" ht="24.95" customHeight="1">
      <c r="A204" s="284"/>
      <c r="B204" s="284"/>
      <c r="C204" s="284"/>
      <c r="D204" s="284"/>
      <c r="E204" s="284"/>
      <c r="F204" s="284"/>
      <c r="G204" s="284"/>
      <c r="H204" s="284"/>
      <c r="I204" s="284"/>
      <c r="J204" s="284"/>
      <c r="K204" s="284"/>
      <c r="L204" s="284"/>
      <c r="M204" s="284"/>
      <c r="N204" s="284" t="s">
        <v>2038</v>
      </c>
      <c r="O204" s="284"/>
      <c r="P204" s="284"/>
      <c r="Q204" s="284"/>
      <c r="R204" s="284"/>
      <c r="S204" s="284"/>
      <c r="T204" s="284"/>
      <c r="U204" s="284"/>
      <c r="V204" s="284"/>
      <c r="W204" s="284"/>
      <c r="X204" s="284"/>
      <c r="Y204" s="284"/>
      <c r="Z204" s="284"/>
      <c r="AA204" s="284"/>
      <c r="AB204" s="47"/>
      <c r="AC204" s="283"/>
      <c r="AD204" s="283"/>
      <c r="AE204" s="283"/>
      <c r="AF204" s="283"/>
      <c r="AG204" s="283"/>
      <c r="AH204" s="283"/>
      <c r="AI204" s="283"/>
      <c r="AJ204" s="283"/>
      <c r="AK204" s="283"/>
      <c r="AL204" s="283"/>
      <c r="AM204" s="283"/>
      <c r="AN204" s="283"/>
      <c r="AO204" s="63">
        <v>1</v>
      </c>
    </row>
    <row r="205" spans="1:41" ht="24.95" customHeight="1">
      <c r="A205" s="284"/>
      <c r="B205" s="284"/>
      <c r="C205" s="284"/>
      <c r="D205" s="284"/>
      <c r="E205" s="284"/>
      <c r="F205" s="284"/>
      <c r="G205" s="284"/>
      <c r="H205" s="284"/>
      <c r="I205" s="284"/>
      <c r="J205" s="284"/>
      <c r="K205" s="284"/>
      <c r="L205" s="284"/>
      <c r="M205" s="284"/>
      <c r="N205" s="284" t="s">
        <v>2037</v>
      </c>
      <c r="O205" s="284"/>
      <c r="P205" s="284"/>
      <c r="Q205" s="284"/>
      <c r="R205" s="284"/>
      <c r="S205" s="284"/>
      <c r="T205" s="284"/>
      <c r="U205" s="284"/>
      <c r="V205" s="284"/>
      <c r="W205" s="284"/>
      <c r="X205" s="284"/>
      <c r="Y205" s="284"/>
      <c r="Z205" s="284"/>
      <c r="AA205" s="284"/>
      <c r="AB205" s="47"/>
      <c r="AC205" s="283"/>
      <c r="AD205" s="283"/>
      <c r="AE205" s="283"/>
      <c r="AF205" s="283"/>
      <c r="AG205" s="283"/>
      <c r="AH205" s="283"/>
      <c r="AI205" s="283"/>
      <c r="AJ205" s="283"/>
      <c r="AK205" s="283"/>
      <c r="AL205" s="283"/>
      <c r="AM205" s="283"/>
      <c r="AN205" s="283"/>
      <c r="AO205" s="63">
        <v>1</v>
      </c>
    </row>
    <row r="206" spans="1:41" ht="24.95" customHeight="1">
      <c r="A206" s="284"/>
      <c r="B206" s="284"/>
      <c r="C206" s="284"/>
      <c r="D206" s="284"/>
      <c r="E206" s="284"/>
      <c r="F206" s="284"/>
      <c r="G206" s="284"/>
      <c r="H206" s="284"/>
      <c r="I206" s="284"/>
      <c r="J206" s="284"/>
      <c r="K206" s="284"/>
      <c r="L206" s="284"/>
      <c r="M206" s="284"/>
      <c r="N206" s="284" t="s">
        <v>2036</v>
      </c>
      <c r="O206" s="284"/>
      <c r="P206" s="284"/>
      <c r="Q206" s="284"/>
      <c r="R206" s="284"/>
      <c r="S206" s="284"/>
      <c r="T206" s="284"/>
      <c r="U206" s="284"/>
      <c r="V206" s="284"/>
      <c r="W206" s="284"/>
      <c r="X206" s="284"/>
      <c r="Y206" s="284"/>
      <c r="Z206" s="284"/>
      <c r="AA206" s="284"/>
      <c r="AB206" s="47"/>
      <c r="AC206" s="283"/>
      <c r="AD206" s="283"/>
      <c r="AE206" s="283"/>
      <c r="AF206" s="283"/>
      <c r="AG206" s="283"/>
      <c r="AH206" s="283"/>
      <c r="AI206" s="283"/>
      <c r="AJ206" s="283"/>
      <c r="AK206" s="283"/>
      <c r="AL206" s="283"/>
      <c r="AM206" s="283"/>
      <c r="AN206" s="283"/>
      <c r="AO206" s="63">
        <v>1</v>
      </c>
    </row>
    <row r="207" spans="1:41" ht="24.95" customHeight="1">
      <c r="A207" s="284"/>
      <c r="B207" s="284"/>
      <c r="C207" s="284"/>
      <c r="D207" s="284"/>
      <c r="E207" s="284"/>
      <c r="F207" s="284"/>
      <c r="G207" s="284"/>
      <c r="H207" s="284"/>
      <c r="I207" s="284"/>
      <c r="J207" s="284"/>
      <c r="K207" s="284"/>
      <c r="L207" s="284"/>
      <c r="M207" s="284"/>
      <c r="N207" s="284" t="s">
        <v>2035</v>
      </c>
      <c r="O207" s="284"/>
      <c r="P207" s="284"/>
      <c r="Q207" s="284"/>
      <c r="R207" s="284"/>
      <c r="S207" s="284"/>
      <c r="T207" s="284"/>
      <c r="U207" s="284"/>
      <c r="V207" s="284"/>
      <c r="W207" s="284"/>
      <c r="X207" s="284"/>
      <c r="Y207" s="284"/>
      <c r="Z207" s="284"/>
      <c r="AA207" s="284"/>
      <c r="AB207" s="47"/>
      <c r="AC207" s="283"/>
      <c r="AD207" s="283"/>
      <c r="AE207" s="283"/>
      <c r="AF207" s="283"/>
      <c r="AG207" s="283"/>
      <c r="AH207" s="283"/>
      <c r="AI207" s="283"/>
      <c r="AJ207" s="283"/>
      <c r="AK207" s="283"/>
      <c r="AL207" s="283"/>
      <c r="AM207" s="283"/>
      <c r="AN207" s="283"/>
      <c r="AO207" s="63">
        <v>1</v>
      </c>
    </row>
    <row r="208" spans="1:41" ht="24.95" customHeight="1">
      <c r="A208" s="284"/>
      <c r="B208" s="284"/>
      <c r="C208" s="284"/>
      <c r="D208" s="284"/>
      <c r="E208" s="284"/>
      <c r="F208" s="284"/>
      <c r="G208" s="284"/>
      <c r="H208" s="284"/>
      <c r="I208" s="284"/>
      <c r="J208" s="284"/>
      <c r="K208" s="284"/>
      <c r="L208" s="284"/>
      <c r="M208" s="284"/>
      <c r="N208" s="284" t="s">
        <v>2034</v>
      </c>
      <c r="O208" s="284"/>
      <c r="P208" s="284"/>
      <c r="Q208" s="284"/>
      <c r="R208" s="284"/>
      <c r="S208" s="284"/>
      <c r="T208" s="284"/>
      <c r="U208" s="284"/>
      <c r="V208" s="284"/>
      <c r="W208" s="284"/>
      <c r="X208" s="284"/>
      <c r="Y208" s="284"/>
      <c r="Z208" s="284"/>
      <c r="AA208" s="284"/>
      <c r="AB208" s="47"/>
      <c r="AC208" s="283"/>
      <c r="AD208" s="283"/>
      <c r="AE208" s="283"/>
      <c r="AF208" s="283"/>
      <c r="AG208" s="283"/>
      <c r="AH208" s="283"/>
      <c r="AI208" s="283"/>
      <c r="AJ208" s="283"/>
      <c r="AK208" s="283"/>
      <c r="AL208" s="283"/>
      <c r="AM208" s="283"/>
      <c r="AN208" s="283"/>
      <c r="AO208" s="63">
        <v>1</v>
      </c>
    </row>
    <row r="209" spans="1:43" ht="24.95" customHeight="1">
      <c r="A209" s="284"/>
      <c r="B209" s="284"/>
      <c r="C209" s="284"/>
      <c r="D209" s="284"/>
      <c r="E209" s="284"/>
      <c r="F209" s="284"/>
      <c r="G209" s="284"/>
      <c r="H209" s="284"/>
      <c r="I209" s="284"/>
      <c r="J209" s="284"/>
      <c r="K209" s="284"/>
      <c r="L209" s="284"/>
      <c r="M209" s="284"/>
      <c r="N209" s="284" t="s">
        <v>2033</v>
      </c>
      <c r="O209" s="284"/>
      <c r="P209" s="284"/>
      <c r="Q209" s="284"/>
      <c r="R209" s="284"/>
      <c r="S209" s="284"/>
      <c r="T209" s="284"/>
      <c r="U209" s="284"/>
      <c r="V209" s="284"/>
      <c r="W209" s="284"/>
      <c r="X209" s="284"/>
      <c r="Y209" s="284"/>
      <c r="Z209" s="284"/>
      <c r="AA209" s="284"/>
      <c r="AB209" s="47"/>
      <c r="AC209" s="283"/>
      <c r="AD209" s="283"/>
      <c r="AE209" s="283"/>
      <c r="AF209" s="283"/>
      <c r="AG209" s="283"/>
      <c r="AH209" s="283"/>
      <c r="AI209" s="283"/>
      <c r="AJ209" s="283"/>
      <c r="AK209" s="283"/>
      <c r="AL209" s="283"/>
      <c r="AM209" s="283"/>
      <c r="AN209" s="283"/>
      <c r="AO209" s="63">
        <v>1</v>
      </c>
    </row>
    <row r="210" spans="1:43" ht="24.95" customHeight="1">
      <c r="A210" s="284"/>
      <c r="B210" s="284"/>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47"/>
      <c r="AC210" s="283"/>
      <c r="AD210" s="283"/>
      <c r="AE210" s="283"/>
      <c r="AF210" s="283"/>
      <c r="AG210" s="283"/>
      <c r="AH210" s="283"/>
      <c r="AI210" s="283"/>
      <c r="AJ210" s="283"/>
      <c r="AK210" s="283"/>
      <c r="AL210" s="283"/>
      <c r="AM210" s="283"/>
      <c r="AN210" s="283"/>
      <c r="AO210" s="63">
        <v>1</v>
      </c>
    </row>
    <row r="211" spans="1:43" ht="24.95" customHeight="1">
      <c r="A211" s="284"/>
      <c r="B211" s="284"/>
      <c r="C211" s="284"/>
      <c r="D211" s="284"/>
      <c r="E211" s="284"/>
      <c r="F211" s="284"/>
      <c r="G211" s="284"/>
      <c r="H211" s="284"/>
      <c r="I211" s="284"/>
      <c r="J211" s="284"/>
      <c r="K211" s="284"/>
      <c r="L211" s="284"/>
      <c r="M211" s="284"/>
      <c r="N211" s="284"/>
      <c r="O211" s="284"/>
      <c r="P211" s="284"/>
      <c r="Q211" s="284"/>
      <c r="R211" s="284"/>
      <c r="S211" s="284"/>
      <c r="T211" s="284"/>
      <c r="U211" s="284"/>
      <c r="V211" s="284"/>
      <c r="W211" s="284"/>
      <c r="X211" s="284"/>
      <c r="Y211" s="284"/>
      <c r="Z211" s="284"/>
      <c r="AA211" s="284"/>
      <c r="AB211" s="47"/>
      <c r="AC211" s="283"/>
      <c r="AD211" s="283"/>
      <c r="AE211" s="283"/>
      <c r="AF211" s="283"/>
      <c r="AG211" s="283"/>
      <c r="AH211" s="283"/>
      <c r="AI211" s="283"/>
      <c r="AJ211" s="283"/>
      <c r="AK211" s="283"/>
      <c r="AL211" s="283"/>
      <c r="AM211" s="283"/>
      <c r="AN211" s="283"/>
      <c r="AO211" s="63">
        <v>1</v>
      </c>
    </row>
    <row r="212" spans="1:43" ht="24.95" customHeight="1">
      <c r="A212" s="284"/>
      <c r="B212" s="284"/>
      <c r="C212" s="284"/>
      <c r="D212" s="284"/>
      <c r="E212" s="284"/>
      <c r="F212" s="284"/>
      <c r="G212" s="284"/>
      <c r="H212" s="284"/>
      <c r="I212" s="284"/>
      <c r="J212" s="284"/>
      <c r="K212" s="284"/>
      <c r="L212" s="284"/>
      <c r="M212" s="284"/>
      <c r="N212" s="268" t="s">
        <v>184</v>
      </c>
      <c r="O212" s="285" t="s">
        <v>2032</v>
      </c>
      <c r="P212" s="286"/>
      <c r="Q212" s="284"/>
      <c r="R212" s="284"/>
      <c r="S212" s="284"/>
      <c r="T212" s="284"/>
      <c r="U212" s="284"/>
      <c r="V212" s="284"/>
      <c r="W212" s="284"/>
      <c r="X212" s="284"/>
      <c r="Y212" s="284"/>
      <c r="Z212" s="284"/>
      <c r="AA212" s="284"/>
      <c r="AB212" s="47"/>
      <c r="AC212" s="283"/>
      <c r="AD212" s="283"/>
      <c r="AE212" s="283"/>
      <c r="AF212" s="283"/>
      <c r="AG212" s="283"/>
      <c r="AH212" s="283"/>
      <c r="AI212" s="283"/>
      <c r="AJ212" s="283"/>
      <c r="AK212" s="283"/>
      <c r="AL212" s="283"/>
      <c r="AM212" s="283"/>
      <c r="AN212" s="283"/>
      <c r="AO212" s="63">
        <v>1</v>
      </c>
    </row>
    <row r="213" spans="1:43" ht="24.95" customHeight="1">
      <c r="A213" s="284"/>
      <c r="B213" s="284"/>
      <c r="C213" s="284"/>
      <c r="D213" s="284"/>
      <c r="E213" s="284"/>
      <c r="F213" s="284"/>
      <c r="G213" s="284"/>
      <c r="H213" s="284"/>
      <c r="I213" s="284"/>
      <c r="J213" s="284"/>
      <c r="K213" s="284"/>
      <c r="L213" s="284"/>
      <c r="M213" s="284"/>
      <c r="N213" s="268" t="s">
        <v>184</v>
      </c>
      <c r="O213" s="285" t="s">
        <v>2031</v>
      </c>
      <c r="P213" s="284"/>
      <c r="Q213" s="284"/>
      <c r="R213" s="284"/>
      <c r="S213" s="284"/>
      <c r="T213" s="284"/>
      <c r="U213" s="284"/>
      <c r="V213" s="284"/>
      <c r="W213" s="284"/>
      <c r="X213" s="284"/>
      <c r="Y213" s="284"/>
      <c r="Z213" s="284"/>
      <c r="AA213" s="284"/>
      <c r="AB213" s="47"/>
      <c r="AC213" s="283"/>
      <c r="AD213" s="283"/>
      <c r="AE213" s="283"/>
      <c r="AF213" s="283"/>
      <c r="AG213" s="283"/>
      <c r="AH213" s="283"/>
      <c r="AI213" s="283"/>
      <c r="AJ213" s="283"/>
      <c r="AK213" s="283"/>
      <c r="AL213" s="283"/>
      <c r="AM213" s="283"/>
      <c r="AN213" s="283"/>
      <c r="AO213" s="63">
        <v>1</v>
      </c>
    </row>
    <row r="214" spans="1:43" ht="24.95" customHeight="1">
      <c r="A214" s="284"/>
      <c r="B214" s="284"/>
      <c r="C214" s="284"/>
      <c r="D214" s="284"/>
      <c r="E214" s="284"/>
      <c r="F214" s="284"/>
      <c r="G214" s="284"/>
      <c r="H214" s="284"/>
      <c r="I214" s="284"/>
      <c r="J214" s="284"/>
      <c r="K214" s="284"/>
      <c r="L214" s="284"/>
      <c r="M214" s="284"/>
      <c r="N214" s="268" t="s">
        <v>184</v>
      </c>
      <c r="O214" s="285" t="s">
        <v>2030</v>
      </c>
      <c r="P214" s="284"/>
      <c r="Q214" s="284"/>
      <c r="R214" s="284"/>
      <c r="S214" s="284"/>
      <c r="T214" s="284"/>
      <c r="U214" s="284"/>
      <c r="V214" s="284"/>
      <c r="W214" s="284"/>
      <c r="X214" s="284"/>
      <c r="Y214" s="284"/>
      <c r="Z214" s="284"/>
      <c r="AA214" s="284"/>
      <c r="AB214" s="47"/>
      <c r="AC214" s="283"/>
      <c r="AD214" s="283"/>
      <c r="AE214" s="283"/>
      <c r="AF214" s="283"/>
      <c r="AG214" s="283"/>
      <c r="AH214" s="283"/>
      <c r="AI214" s="283"/>
      <c r="AJ214" s="283"/>
      <c r="AK214" s="283"/>
      <c r="AL214" s="283"/>
      <c r="AM214" s="283"/>
      <c r="AN214" s="283"/>
      <c r="AO214" s="63">
        <v>1</v>
      </c>
    </row>
    <row r="215" spans="1:43" ht="24.95" customHeight="1">
      <c r="A215" s="284"/>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47"/>
      <c r="AC215" s="283"/>
      <c r="AD215" s="283"/>
      <c r="AE215" s="283"/>
      <c r="AF215" s="283"/>
      <c r="AG215" s="283"/>
      <c r="AH215" s="283"/>
      <c r="AI215" s="283"/>
      <c r="AJ215" s="283"/>
      <c r="AK215" s="283"/>
      <c r="AL215" s="283"/>
      <c r="AM215" s="283"/>
      <c r="AN215" s="283"/>
      <c r="AO215" s="63">
        <v>1</v>
      </c>
    </row>
    <row r="216" spans="1:43" ht="24.95" customHeight="1">
      <c r="A216" s="284"/>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47"/>
      <c r="AC216" s="283"/>
      <c r="AD216" s="283"/>
      <c r="AE216" s="283"/>
      <c r="AF216" s="283"/>
      <c r="AG216" s="283"/>
      <c r="AH216" s="283"/>
      <c r="AI216" s="283"/>
      <c r="AJ216" s="283"/>
      <c r="AK216" s="283"/>
      <c r="AL216" s="283"/>
      <c r="AM216" s="283"/>
      <c r="AN216" s="283"/>
      <c r="AO216" s="63">
        <v>1</v>
      </c>
    </row>
    <row r="217" spans="1:43" ht="24.95" customHeight="1">
      <c r="A217" s="284"/>
      <c r="B217" s="284"/>
      <c r="C217" s="284"/>
      <c r="D217" s="284"/>
      <c r="E217" s="284"/>
      <c r="F217" s="284"/>
      <c r="G217" s="284"/>
      <c r="H217" s="284"/>
      <c r="I217" s="284"/>
      <c r="J217" s="284"/>
      <c r="K217" s="284"/>
      <c r="L217" s="284"/>
      <c r="M217" s="284"/>
      <c r="N217" s="284"/>
      <c r="O217" s="284"/>
      <c r="P217" s="284"/>
      <c r="Q217" s="284"/>
      <c r="R217" s="284"/>
      <c r="S217" s="284"/>
      <c r="T217" s="284"/>
      <c r="U217" s="284"/>
      <c r="V217" s="284"/>
      <c r="W217" s="284"/>
      <c r="X217" s="284"/>
      <c r="Y217" s="284"/>
      <c r="Z217" s="284"/>
      <c r="AA217" s="284"/>
      <c r="AB217" s="47"/>
      <c r="AC217" s="283"/>
      <c r="AD217" s="283"/>
      <c r="AE217" s="283"/>
      <c r="AF217" s="283"/>
      <c r="AG217" s="283"/>
      <c r="AH217" s="283"/>
      <c r="AI217" s="283"/>
      <c r="AJ217" s="283"/>
      <c r="AK217" s="283"/>
      <c r="AL217" s="283"/>
      <c r="AM217" s="283"/>
      <c r="AN217" s="283"/>
      <c r="AO217" s="63">
        <v>1</v>
      </c>
      <c r="AP217" s="149"/>
      <c r="AQ217" s="149"/>
    </row>
    <row r="218" spans="1:43">
      <c r="AO218" s="63">
        <v>1</v>
      </c>
    </row>
    <row r="219" spans="1:43">
      <c r="AO219" s="63">
        <v>1</v>
      </c>
    </row>
    <row r="220" spans="1:43" s="350" customFormat="1" ht="21" customHeight="1">
      <c r="A220" s="346"/>
      <c r="B220" s="347"/>
      <c r="C220" s="347"/>
      <c r="D220" s="347"/>
      <c r="E220" s="347"/>
      <c r="F220" s="347"/>
      <c r="G220" s="347"/>
      <c r="H220" s="347"/>
      <c r="I220" s="347"/>
      <c r="J220" s="347"/>
      <c r="K220" s="347"/>
      <c r="L220" s="347"/>
      <c r="M220" s="347"/>
      <c r="N220" s="349"/>
      <c r="O220" s="43"/>
      <c r="P220" s="43"/>
      <c r="Q220" s="43"/>
      <c r="R220" s="43"/>
      <c r="S220" s="43"/>
      <c r="T220" s="43"/>
      <c r="U220" s="43"/>
      <c r="V220" s="43"/>
      <c r="W220" s="43"/>
      <c r="X220" s="43"/>
      <c r="Y220" s="43"/>
      <c r="AO220" s="63">
        <v>1</v>
      </c>
    </row>
    <row r="221" spans="1:43" s="350" customFormat="1" ht="21" customHeight="1">
      <c r="A221" s="346"/>
      <c r="B221" s="347"/>
      <c r="C221" s="347" t="s">
        <v>2385</v>
      </c>
      <c r="D221" s="347"/>
      <c r="E221" s="347"/>
      <c r="F221" s="347"/>
      <c r="G221" s="347"/>
      <c r="H221" s="347"/>
      <c r="I221" s="347"/>
      <c r="J221" s="347"/>
      <c r="K221" s="347"/>
      <c r="L221" s="347"/>
      <c r="M221" s="347"/>
      <c r="N221" s="349"/>
      <c r="O221" s="43"/>
      <c r="P221" s="43"/>
      <c r="Q221" s="43"/>
      <c r="R221" s="43"/>
      <c r="S221" s="43"/>
      <c r="T221" s="43"/>
      <c r="U221" s="43"/>
      <c r="V221" s="43"/>
      <c r="W221" s="43"/>
      <c r="X221" s="43"/>
      <c r="Y221" s="43"/>
      <c r="AO221" s="63">
        <v>1</v>
      </c>
    </row>
    <row r="222" spans="1:43" s="350" customFormat="1" ht="21" customHeight="1">
      <c r="A222" s="346"/>
      <c r="B222" s="347"/>
      <c r="C222" s="347"/>
      <c r="D222" s="347"/>
      <c r="E222" s="347"/>
      <c r="F222" s="347"/>
      <c r="G222" s="347"/>
      <c r="H222" s="347"/>
      <c r="I222" s="347"/>
      <c r="J222" s="347"/>
      <c r="K222" s="347"/>
      <c r="L222" s="347"/>
      <c r="M222" s="347"/>
      <c r="N222" s="349"/>
      <c r="O222" s="43"/>
      <c r="P222" s="43"/>
      <c r="Q222" s="43"/>
      <c r="R222" s="43"/>
      <c r="S222" s="43"/>
      <c r="T222" s="43"/>
      <c r="U222" s="43"/>
      <c r="V222" s="43"/>
      <c r="W222" s="43"/>
      <c r="X222" s="43"/>
      <c r="Y222" s="43"/>
      <c r="AO222" s="63">
        <v>1</v>
      </c>
    </row>
    <row r="223" spans="1:43">
      <c r="AO223" s="63">
        <v>1</v>
      </c>
    </row>
    <row r="224" spans="1:43" s="354" customFormat="1" ht="21" customHeight="1">
      <c r="A224" s="346"/>
      <c r="B224" s="351"/>
      <c r="C224" s="347" t="s">
        <v>2370</v>
      </c>
      <c r="D224" s="356"/>
      <c r="E224" s="353"/>
      <c r="F224" s="357"/>
      <c r="G224" s="357"/>
      <c r="H224" s="348"/>
      <c r="I224" s="357"/>
      <c r="J224" s="357"/>
      <c r="K224" s="357"/>
      <c r="L224" s="347"/>
      <c r="M224" s="347"/>
      <c r="N224" s="346"/>
      <c r="O224" s="43"/>
      <c r="P224" s="43"/>
      <c r="Q224" s="43"/>
      <c r="R224" s="43"/>
      <c r="S224" s="43"/>
      <c r="T224" s="43"/>
      <c r="U224" s="43"/>
      <c r="V224" s="43"/>
      <c r="W224" s="43"/>
      <c r="X224" s="43"/>
      <c r="Y224" s="43"/>
      <c r="Z224" s="350"/>
      <c r="AA224" s="350"/>
      <c r="AB224" s="350"/>
      <c r="AC224" s="350"/>
      <c r="AD224" s="350"/>
      <c r="AE224" s="350"/>
      <c r="AF224" s="350"/>
      <c r="AG224" s="350"/>
      <c r="AH224" s="350"/>
      <c r="AI224" s="350"/>
      <c r="AJ224" s="350"/>
      <c r="AK224" s="350"/>
      <c r="AL224" s="350"/>
      <c r="AM224" s="350"/>
      <c r="AO224" s="63">
        <v>1</v>
      </c>
    </row>
    <row r="225" spans="1:41" s="354" customFormat="1" ht="21" customHeight="1">
      <c r="A225" s="346"/>
      <c r="B225" s="347"/>
      <c r="C225" s="355"/>
      <c r="D225" s="353" t="s">
        <v>2368</v>
      </c>
      <c r="E225" s="353"/>
      <c r="F225" s="353"/>
      <c r="G225" s="353"/>
      <c r="H225" s="353"/>
      <c r="I225" s="353"/>
      <c r="J225" s="353"/>
      <c r="K225" s="353"/>
      <c r="L225" s="347"/>
      <c r="M225" s="347"/>
      <c r="N225" s="346"/>
      <c r="O225" s="43"/>
      <c r="P225" s="43"/>
      <c r="Q225" s="43"/>
      <c r="R225" s="43"/>
      <c r="S225" s="43"/>
      <c r="T225" s="43"/>
      <c r="U225" s="43"/>
      <c r="V225" s="43"/>
      <c r="W225" s="43"/>
      <c r="X225" s="43"/>
      <c r="Y225" s="43"/>
      <c r="Z225" s="350"/>
      <c r="AA225" s="350"/>
      <c r="AB225" s="350"/>
      <c r="AC225" s="350"/>
      <c r="AD225" s="350"/>
      <c r="AE225" s="350"/>
      <c r="AF225" s="350"/>
      <c r="AG225" s="350"/>
      <c r="AH225" s="350"/>
      <c r="AI225" s="350"/>
      <c r="AJ225" s="350"/>
      <c r="AK225" s="350"/>
      <c r="AL225" s="350"/>
      <c r="AO225" s="63">
        <v>1</v>
      </c>
    </row>
    <row r="226" spans="1:41">
      <c r="AO226" s="63">
        <v>1</v>
      </c>
    </row>
    <row r="227" spans="1:41" s="354" customFormat="1" ht="21" customHeight="1">
      <c r="A227" s="346"/>
      <c r="B227" s="351"/>
      <c r="C227" s="347" t="s">
        <v>2363</v>
      </c>
      <c r="D227" s="352"/>
      <c r="E227" s="353"/>
      <c r="F227" s="347"/>
      <c r="G227" s="347"/>
      <c r="H227" s="348"/>
      <c r="I227" s="347"/>
      <c r="J227" s="347"/>
      <c r="K227" s="347"/>
      <c r="L227" s="347"/>
      <c r="M227" s="347"/>
      <c r="N227" s="346"/>
      <c r="O227" s="43"/>
      <c r="P227" s="43"/>
      <c r="Q227" s="43"/>
      <c r="R227" s="43"/>
      <c r="S227" s="43"/>
      <c r="T227" s="43"/>
      <c r="U227" s="43"/>
      <c r="V227" s="43"/>
      <c r="W227" s="43"/>
      <c r="X227" s="43"/>
      <c r="Y227" s="43"/>
      <c r="Z227" s="350"/>
      <c r="AA227" s="350"/>
      <c r="AB227" s="350"/>
      <c r="AC227" s="350"/>
      <c r="AD227" s="350"/>
      <c r="AE227" s="350"/>
      <c r="AF227" s="350"/>
      <c r="AG227" s="350"/>
      <c r="AH227" s="350"/>
      <c r="AI227" s="350"/>
      <c r="AJ227" s="350"/>
      <c r="AK227" s="350"/>
      <c r="AL227" s="350"/>
      <c r="AM227" s="350"/>
      <c r="AO227" s="63">
        <v>1</v>
      </c>
    </row>
    <row r="228" spans="1:41" s="354" customFormat="1" ht="21" customHeight="1">
      <c r="A228" s="346"/>
      <c r="B228" s="347"/>
      <c r="C228" s="355"/>
      <c r="D228" s="353" t="s">
        <v>2361</v>
      </c>
      <c r="E228" s="353"/>
      <c r="F228" s="353"/>
      <c r="G228" s="353"/>
      <c r="H228" s="353"/>
      <c r="I228" s="353"/>
      <c r="J228" s="353"/>
      <c r="K228" s="353"/>
      <c r="L228" s="347"/>
      <c r="M228" s="347"/>
      <c r="N228" s="346"/>
      <c r="O228" s="43"/>
      <c r="P228" s="43"/>
      <c r="Q228" s="43"/>
      <c r="R228" s="43"/>
      <c r="S228" s="43"/>
      <c r="T228" s="43"/>
      <c r="U228" s="43"/>
      <c r="V228" s="43"/>
      <c r="W228" s="43"/>
      <c r="X228" s="43"/>
      <c r="Y228" s="43"/>
      <c r="Z228" s="350"/>
      <c r="AA228" s="350"/>
      <c r="AB228" s="350"/>
      <c r="AC228" s="350"/>
      <c r="AD228" s="350"/>
      <c r="AE228" s="350"/>
      <c r="AF228" s="350"/>
      <c r="AG228" s="350"/>
      <c r="AH228" s="350"/>
      <c r="AI228" s="350"/>
      <c r="AJ228" s="350"/>
      <c r="AK228" s="350"/>
      <c r="AL228" s="350"/>
      <c r="AO228" s="63">
        <v>1</v>
      </c>
    </row>
    <row r="229" spans="1:41">
      <c r="AO229" s="63">
        <v>1</v>
      </c>
    </row>
    <row r="230" spans="1:41" s="354" customFormat="1" ht="21" customHeight="1">
      <c r="A230" s="346"/>
      <c r="B230" s="351"/>
      <c r="C230" s="347" t="s">
        <v>2356</v>
      </c>
      <c r="D230" s="352"/>
      <c r="E230" s="353"/>
      <c r="F230" s="347"/>
      <c r="G230" s="347"/>
      <c r="H230" s="348"/>
      <c r="I230" s="347"/>
      <c r="J230" s="347"/>
      <c r="K230" s="347"/>
      <c r="L230" s="347"/>
      <c r="M230" s="347"/>
      <c r="N230" s="346"/>
      <c r="O230" s="43"/>
      <c r="P230" s="43"/>
      <c r="Q230" s="43"/>
      <c r="R230" s="43"/>
      <c r="S230" s="43"/>
      <c r="T230" s="43"/>
      <c r="U230" s="43"/>
      <c r="V230" s="43"/>
      <c r="W230" s="43"/>
      <c r="X230" s="43"/>
      <c r="Y230" s="43"/>
      <c r="Z230" s="350"/>
      <c r="AA230" s="350"/>
      <c r="AB230" s="350"/>
      <c r="AC230" s="350"/>
      <c r="AD230" s="350"/>
      <c r="AE230" s="350"/>
      <c r="AF230" s="350"/>
      <c r="AG230" s="350"/>
      <c r="AH230" s="350"/>
      <c r="AI230" s="350"/>
      <c r="AJ230" s="350"/>
      <c r="AK230" s="350"/>
      <c r="AL230" s="350"/>
      <c r="AM230" s="350"/>
      <c r="AO230" s="63">
        <v>1</v>
      </c>
    </row>
    <row r="231" spans="1:41" s="354" customFormat="1" ht="21" customHeight="1">
      <c r="A231" s="346"/>
      <c r="B231" s="347"/>
      <c r="C231" s="355"/>
      <c r="D231" s="353" t="s">
        <v>2354</v>
      </c>
      <c r="E231" s="353"/>
      <c r="F231" s="353"/>
      <c r="G231" s="353"/>
      <c r="H231" s="353"/>
      <c r="I231" s="353"/>
      <c r="J231" s="353"/>
      <c r="K231" s="353"/>
      <c r="L231" s="347"/>
      <c r="M231" s="347"/>
      <c r="N231" s="346"/>
      <c r="O231" s="43"/>
      <c r="P231" s="43"/>
      <c r="Q231" s="43"/>
      <c r="R231" s="43"/>
      <c r="S231" s="43"/>
      <c r="T231" s="43"/>
      <c r="U231" s="43"/>
      <c r="V231" s="43"/>
      <c r="W231" s="43"/>
      <c r="X231" s="43"/>
      <c r="Y231" s="43"/>
      <c r="Z231" s="350"/>
      <c r="AA231" s="350"/>
      <c r="AB231" s="350"/>
      <c r="AC231" s="350"/>
      <c r="AD231" s="350"/>
      <c r="AE231" s="350"/>
      <c r="AF231" s="350"/>
      <c r="AG231" s="350"/>
      <c r="AH231" s="350"/>
      <c r="AI231" s="350"/>
      <c r="AJ231" s="350"/>
      <c r="AK231" s="350"/>
      <c r="AL231" s="350"/>
      <c r="AO231" s="63">
        <v>1</v>
      </c>
    </row>
    <row r="232" spans="1:41">
      <c r="AO232" s="63">
        <v>1</v>
      </c>
    </row>
    <row r="233" spans="1:41" s="354" customFormat="1" ht="21" customHeight="1">
      <c r="A233" s="346"/>
      <c r="B233" s="351"/>
      <c r="C233" s="347" t="s">
        <v>2350</v>
      </c>
      <c r="D233" s="352"/>
      <c r="E233" s="353"/>
      <c r="F233" s="347"/>
      <c r="G233" s="347"/>
      <c r="H233" s="348"/>
      <c r="I233" s="347"/>
      <c r="J233" s="347"/>
      <c r="K233" s="347"/>
      <c r="L233" s="347"/>
      <c r="M233" s="347"/>
      <c r="N233" s="346"/>
      <c r="O233" s="43"/>
      <c r="P233" s="43"/>
      <c r="Q233" s="43"/>
      <c r="R233" s="43"/>
      <c r="S233" s="43"/>
      <c r="T233" s="43"/>
      <c r="U233" s="43"/>
      <c r="V233" s="43"/>
      <c r="W233" s="43"/>
      <c r="X233" s="43"/>
      <c r="Y233" s="43"/>
      <c r="Z233" s="350"/>
      <c r="AA233" s="350"/>
      <c r="AB233" s="350"/>
      <c r="AC233" s="350"/>
      <c r="AD233" s="350"/>
      <c r="AE233" s="350"/>
      <c r="AF233" s="350"/>
      <c r="AG233" s="350"/>
      <c r="AH233" s="350"/>
      <c r="AI233" s="350"/>
      <c r="AJ233" s="350"/>
      <c r="AK233" s="350"/>
      <c r="AL233" s="350"/>
      <c r="AM233" s="350"/>
      <c r="AO233" s="63">
        <v>1</v>
      </c>
    </row>
    <row r="234" spans="1:41" s="354" customFormat="1" ht="21" customHeight="1">
      <c r="A234" s="346"/>
      <c r="B234" s="347"/>
      <c r="C234" s="355"/>
      <c r="D234" s="353" t="s">
        <v>2348</v>
      </c>
      <c r="E234" s="353"/>
      <c r="F234" s="353"/>
      <c r="G234" s="353"/>
      <c r="H234" s="353"/>
      <c r="I234" s="353"/>
      <c r="J234" s="353"/>
      <c r="K234" s="353"/>
      <c r="L234" s="347"/>
      <c r="M234" s="347"/>
      <c r="N234" s="346"/>
      <c r="O234" s="43"/>
      <c r="P234" s="43"/>
      <c r="Q234" s="43"/>
      <c r="R234" s="43"/>
      <c r="S234" s="43"/>
      <c r="T234" s="43"/>
      <c r="U234" s="43"/>
      <c r="V234" s="43"/>
      <c r="W234" s="43"/>
      <c r="X234" s="43"/>
      <c r="Y234" s="43"/>
      <c r="Z234" s="350"/>
      <c r="AA234" s="350"/>
      <c r="AB234" s="350"/>
      <c r="AC234" s="350"/>
      <c r="AD234" s="350"/>
      <c r="AE234" s="350"/>
      <c r="AF234" s="350"/>
      <c r="AG234" s="350"/>
      <c r="AH234" s="350"/>
      <c r="AI234" s="350"/>
      <c r="AJ234" s="350"/>
      <c r="AK234" s="350"/>
      <c r="AL234" s="350"/>
      <c r="AO234" s="63">
        <v>1</v>
      </c>
    </row>
    <row r="235" spans="1:41">
      <c r="AO235" s="63">
        <v>1</v>
      </c>
    </row>
    <row r="236" spans="1:41" s="354" customFormat="1" ht="21" customHeight="1">
      <c r="A236" s="346"/>
      <c r="B236" s="351"/>
      <c r="C236" s="347" t="s">
        <v>2344</v>
      </c>
      <c r="D236" s="352"/>
      <c r="E236" s="353"/>
      <c r="F236" s="347"/>
      <c r="G236" s="347"/>
      <c r="H236" s="348"/>
      <c r="I236" s="347"/>
      <c r="J236" s="347"/>
      <c r="K236" s="347"/>
      <c r="L236" s="347"/>
      <c r="M236" s="347"/>
      <c r="N236" s="346"/>
      <c r="O236" s="43"/>
      <c r="P236" s="43"/>
      <c r="Q236" s="43"/>
      <c r="R236" s="43"/>
      <c r="S236" s="43"/>
      <c r="T236" s="43"/>
      <c r="U236" s="43"/>
      <c r="V236" s="43"/>
      <c r="W236" s="43"/>
      <c r="X236" s="43"/>
      <c r="Y236" s="43"/>
      <c r="Z236" s="350"/>
      <c r="AA236" s="350"/>
      <c r="AB236" s="350"/>
      <c r="AC236" s="350"/>
      <c r="AD236" s="350"/>
      <c r="AE236" s="350"/>
      <c r="AF236" s="350"/>
      <c r="AG236" s="350"/>
      <c r="AH236" s="350"/>
      <c r="AI236" s="350"/>
      <c r="AJ236" s="350"/>
      <c r="AK236" s="350"/>
      <c r="AL236" s="350"/>
      <c r="AM236" s="350"/>
      <c r="AO236" s="63">
        <v>1</v>
      </c>
    </row>
    <row r="237" spans="1:41" s="354" customFormat="1" ht="21" customHeight="1">
      <c r="A237" s="346"/>
      <c r="B237" s="347"/>
      <c r="C237" s="355"/>
      <c r="D237" s="353" t="s">
        <v>2341</v>
      </c>
      <c r="E237" s="353"/>
      <c r="F237" s="353"/>
      <c r="G237" s="353"/>
      <c r="H237" s="353"/>
      <c r="I237" s="353"/>
      <c r="J237" s="353"/>
      <c r="K237" s="353"/>
      <c r="L237" s="347"/>
      <c r="M237" s="347"/>
      <c r="N237" s="346"/>
      <c r="O237" s="43"/>
      <c r="P237" s="43"/>
      <c r="Q237" s="43"/>
      <c r="R237" s="43"/>
      <c r="S237" s="43"/>
      <c r="T237" s="43"/>
      <c r="U237" s="43"/>
      <c r="V237" s="43"/>
      <c r="W237" s="43"/>
      <c r="X237" s="43"/>
      <c r="Y237" s="43"/>
      <c r="Z237" s="350"/>
      <c r="AA237" s="350"/>
      <c r="AB237" s="350"/>
      <c r="AC237" s="350"/>
      <c r="AD237" s="350"/>
      <c r="AE237" s="350"/>
      <c r="AF237" s="350"/>
      <c r="AG237" s="350"/>
      <c r="AH237" s="350"/>
      <c r="AI237" s="350"/>
      <c r="AJ237" s="350"/>
      <c r="AK237" s="350"/>
      <c r="AL237" s="350"/>
      <c r="AO237" s="63">
        <v>1</v>
      </c>
    </row>
    <row r="238" spans="1:41">
      <c r="AO238" s="63">
        <v>1</v>
      </c>
    </row>
    <row r="239" spans="1:41" s="354" customFormat="1" ht="21" customHeight="1">
      <c r="A239" s="346"/>
      <c r="B239" s="351"/>
      <c r="C239" s="347" t="s">
        <v>2338</v>
      </c>
      <c r="D239" s="352"/>
      <c r="E239" s="353"/>
      <c r="F239" s="347"/>
      <c r="G239" s="347"/>
      <c r="H239" s="348"/>
      <c r="I239" s="347"/>
      <c r="J239" s="347"/>
      <c r="K239" s="347"/>
      <c r="L239" s="347"/>
      <c r="M239" s="347"/>
      <c r="N239" s="346"/>
      <c r="O239" s="43"/>
      <c r="P239" s="43"/>
      <c r="Q239" s="43"/>
      <c r="R239" s="43"/>
      <c r="S239" s="43"/>
      <c r="T239" s="43"/>
      <c r="U239" s="43"/>
      <c r="V239" s="43"/>
      <c r="W239" s="43"/>
      <c r="X239" s="43"/>
      <c r="Y239" s="43"/>
      <c r="Z239" s="350"/>
      <c r="AA239" s="350"/>
      <c r="AB239" s="350"/>
      <c r="AC239" s="350"/>
      <c r="AD239" s="350"/>
      <c r="AE239" s="350"/>
      <c r="AF239" s="350"/>
      <c r="AG239" s="350"/>
      <c r="AH239" s="350"/>
      <c r="AI239" s="350"/>
      <c r="AJ239" s="350"/>
      <c r="AK239" s="350"/>
      <c r="AL239" s="350"/>
      <c r="AM239" s="350"/>
      <c r="AO239" s="63">
        <v>1</v>
      </c>
    </row>
    <row r="240" spans="1:41" s="354" customFormat="1" ht="21" customHeight="1">
      <c r="A240" s="346"/>
      <c r="B240" s="347"/>
      <c r="C240" s="355"/>
      <c r="D240" s="353" t="s">
        <v>2335</v>
      </c>
      <c r="E240" s="353"/>
      <c r="F240" s="353"/>
      <c r="G240" s="353"/>
      <c r="H240" s="353"/>
      <c r="I240" s="353"/>
      <c r="J240" s="353"/>
      <c r="K240" s="353"/>
      <c r="L240" s="347"/>
      <c r="M240" s="347"/>
      <c r="N240" s="346" t="s">
        <v>15</v>
      </c>
      <c r="O240" s="43"/>
      <c r="P240" s="43"/>
      <c r="Q240" s="43"/>
      <c r="R240" s="43"/>
      <c r="S240" s="43"/>
      <c r="T240" s="43"/>
      <c r="U240" s="43"/>
      <c r="V240" s="43"/>
      <c r="W240" s="43"/>
      <c r="X240" s="43"/>
      <c r="Y240" s="43"/>
      <c r="Z240" s="350"/>
      <c r="AA240" s="350"/>
      <c r="AB240" s="350"/>
      <c r="AC240" s="350"/>
      <c r="AD240" s="350"/>
      <c r="AE240" s="350"/>
      <c r="AF240" s="350"/>
      <c r="AG240" s="350"/>
      <c r="AH240" s="350"/>
      <c r="AI240" s="350"/>
      <c r="AJ240" s="350"/>
      <c r="AK240" s="350"/>
      <c r="AL240" s="350"/>
      <c r="AO240" s="63">
        <v>1</v>
      </c>
    </row>
    <row r="241" spans="1:41">
      <c r="AO241" s="63">
        <v>1</v>
      </c>
    </row>
    <row r="242" spans="1:41" s="354" customFormat="1" ht="21" customHeight="1">
      <c r="A242" s="346"/>
      <c r="B242" s="351"/>
      <c r="C242" s="347" t="s">
        <v>2332</v>
      </c>
      <c r="D242" s="352"/>
      <c r="E242" s="353"/>
      <c r="F242" s="347"/>
      <c r="G242" s="347"/>
      <c r="H242" s="348"/>
      <c r="I242" s="347"/>
      <c r="J242" s="347"/>
      <c r="K242" s="347"/>
      <c r="L242" s="347"/>
      <c r="M242" s="347"/>
      <c r="N242" s="346"/>
      <c r="O242" s="43"/>
      <c r="P242" s="43"/>
      <c r="Q242" s="43"/>
      <c r="R242" s="43"/>
      <c r="S242" s="43"/>
      <c r="T242" s="43"/>
      <c r="U242" s="43"/>
      <c r="V242" s="43"/>
      <c r="W242" s="43"/>
      <c r="X242" s="43"/>
      <c r="Y242" s="43"/>
      <c r="Z242" s="350"/>
      <c r="AA242" s="350"/>
      <c r="AB242" s="350"/>
      <c r="AC242" s="350"/>
      <c r="AD242" s="350"/>
      <c r="AE242" s="350"/>
      <c r="AF242" s="350"/>
      <c r="AG242" s="350"/>
      <c r="AH242" s="350"/>
      <c r="AI242" s="350"/>
      <c r="AJ242" s="350"/>
      <c r="AK242" s="350"/>
      <c r="AL242" s="350"/>
      <c r="AM242" s="350"/>
      <c r="AO242" s="63">
        <v>1</v>
      </c>
    </row>
    <row r="243" spans="1:41" s="354" customFormat="1" ht="21" customHeight="1">
      <c r="A243" s="346"/>
      <c r="B243" s="347"/>
      <c r="C243" s="355"/>
      <c r="D243" s="353" t="s">
        <v>2329</v>
      </c>
      <c r="E243" s="353"/>
      <c r="F243" s="353"/>
      <c r="G243" s="353"/>
      <c r="H243" s="353"/>
      <c r="I243" s="353"/>
      <c r="J243" s="353"/>
      <c r="K243" s="353"/>
      <c r="L243" s="347"/>
      <c r="M243" s="347"/>
      <c r="N243" s="346" t="s">
        <v>15</v>
      </c>
      <c r="O243" s="43"/>
      <c r="P243" s="43"/>
      <c r="Q243" s="43"/>
      <c r="R243" s="43"/>
      <c r="S243" s="43"/>
      <c r="T243" s="43"/>
      <c r="U243" s="43"/>
      <c r="V243" s="43"/>
      <c r="W243" s="43"/>
      <c r="X243" s="43"/>
      <c r="Y243" s="43"/>
      <c r="Z243" s="350"/>
      <c r="AA243" s="350"/>
      <c r="AB243" s="350"/>
      <c r="AC243" s="350"/>
      <c r="AD243" s="350"/>
      <c r="AE243" s="350"/>
      <c r="AF243" s="350"/>
      <c r="AG243" s="350"/>
      <c r="AH243" s="350"/>
      <c r="AI243" s="350"/>
      <c r="AJ243" s="350"/>
      <c r="AK243" s="350"/>
      <c r="AL243" s="350"/>
      <c r="AO243" s="63">
        <v>1</v>
      </c>
    </row>
    <row r="244" spans="1:41">
      <c r="AO244" s="63">
        <v>1</v>
      </c>
    </row>
    <row r="245" spans="1:41" s="354" customFormat="1" ht="21" customHeight="1">
      <c r="A245" s="346"/>
      <c r="B245" s="351"/>
      <c r="C245" s="347" t="s">
        <v>2325</v>
      </c>
      <c r="D245" s="352"/>
      <c r="E245" s="353"/>
      <c r="F245" s="347"/>
      <c r="G245" s="347"/>
      <c r="H245" s="348"/>
      <c r="I245" s="347"/>
      <c r="J245" s="347"/>
      <c r="K245" s="347"/>
      <c r="L245" s="347"/>
      <c r="M245" s="347"/>
      <c r="N245" s="346"/>
      <c r="O245" s="43"/>
      <c r="P245" s="43"/>
      <c r="Q245" s="43"/>
      <c r="R245" s="43"/>
      <c r="S245" s="43"/>
      <c r="T245" s="43"/>
      <c r="U245" s="43"/>
      <c r="V245" s="43"/>
      <c r="W245" s="43"/>
      <c r="X245" s="43"/>
      <c r="Y245" s="43"/>
      <c r="Z245" s="350"/>
      <c r="AA245" s="350"/>
      <c r="AB245" s="350"/>
      <c r="AC245" s="350"/>
      <c r="AD245" s="350"/>
      <c r="AE245" s="350"/>
      <c r="AF245" s="350"/>
      <c r="AG245" s="350"/>
      <c r="AH245" s="350"/>
      <c r="AI245" s="350"/>
      <c r="AJ245" s="350"/>
      <c r="AK245" s="350"/>
      <c r="AL245" s="350"/>
      <c r="AM245" s="350"/>
      <c r="AO245" s="63">
        <v>1</v>
      </c>
    </row>
    <row r="246" spans="1:41" s="354" customFormat="1" ht="21" customHeight="1">
      <c r="A246" s="346"/>
      <c r="B246" s="347"/>
      <c r="C246" s="355"/>
      <c r="D246" s="353" t="s">
        <v>2322</v>
      </c>
      <c r="E246" s="353"/>
      <c r="F246" s="353"/>
      <c r="G246" s="353"/>
      <c r="H246" s="353"/>
      <c r="I246" s="353"/>
      <c r="J246" s="353"/>
      <c r="K246" s="353"/>
      <c r="L246" s="347"/>
      <c r="M246" s="347"/>
      <c r="N246" s="346"/>
      <c r="O246" s="43"/>
      <c r="P246" s="43"/>
      <c r="Q246" s="43"/>
      <c r="R246" s="43"/>
      <c r="S246" s="43"/>
      <c r="T246" s="43"/>
      <c r="U246" s="43"/>
      <c r="V246" s="43"/>
      <c r="W246" s="43"/>
      <c r="X246" s="43"/>
      <c r="Y246" s="43"/>
      <c r="Z246" s="350"/>
      <c r="AA246" s="350"/>
      <c r="AB246" s="350"/>
      <c r="AC246" s="350"/>
      <c r="AD246" s="350"/>
      <c r="AE246" s="350"/>
      <c r="AF246" s="350"/>
      <c r="AG246" s="350"/>
      <c r="AH246" s="350"/>
      <c r="AI246" s="350"/>
      <c r="AJ246" s="350"/>
      <c r="AK246" s="350"/>
      <c r="AL246" s="350"/>
      <c r="AO246" s="63">
        <v>1</v>
      </c>
    </row>
    <row r="247" spans="1:41">
      <c r="AO247" s="63">
        <v>1</v>
      </c>
    </row>
    <row r="248" spans="1:41" s="354" customFormat="1" ht="21" customHeight="1">
      <c r="A248" s="346"/>
      <c r="B248" s="351"/>
      <c r="C248" s="347" t="s">
        <v>2319</v>
      </c>
      <c r="D248" s="352"/>
      <c r="E248" s="353"/>
      <c r="F248" s="347"/>
      <c r="G248" s="347"/>
      <c r="H248" s="348"/>
      <c r="I248" s="347"/>
      <c r="J248" s="347"/>
      <c r="K248" s="347"/>
      <c r="L248" s="347"/>
      <c r="M248" s="347"/>
      <c r="N248" s="346"/>
      <c r="O248" s="43"/>
      <c r="P248" s="43"/>
      <c r="Q248" s="43"/>
      <c r="R248" s="43"/>
      <c r="S248" s="43"/>
      <c r="T248" s="43"/>
      <c r="U248" s="43"/>
      <c r="V248" s="43"/>
      <c r="W248" s="43"/>
      <c r="X248" s="43"/>
      <c r="Y248" s="43"/>
      <c r="Z248" s="350"/>
      <c r="AA248" s="350"/>
      <c r="AB248" s="350"/>
      <c r="AC248" s="350"/>
      <c r="AD248" s="350"/>
      <c r="AE248" s="350"/>
      <c r="AF248" s="350"/>
      <c r="AG248" s="350"/>
      <c r="AH248" s="350"/>
      <c r="AI248" s="350"/>
      <c r="AJ248" s="350"/>
      <c r="AK248" s="350"/>
      <c r="AL248" s="350"/>
      <c r="AM248" s="350"/>
      <c r="AO248" s="63">
        <v>1</v>
      </c>
    </row>
    <row r="249" spans="1:41" s="354" customFormat="1" ht="21" customHeight="1">
      <c r="A249" s="346"/>
      <c r="B249" s="347"/>
      <c r="C249" s="355"/>
      <c r="D249" s="353" t="s">
        <v>2316</v>
      </c>
      <c r="E249" s="353"/>
      <c r="F249" s="353"/>
      <c r="G249" s="353"/>
      <c r="H249" s="353"/>
      <c r="I249" s="353"/>
      <c r="J249" s="353"/>
      <c r="K249" s="353"/>
      <c r="L249" s="347"/>
      <c r="M249" s="347"/>
      <c r="N249" s="346"/>
      <c r="O249" s="43"/>
      <c r="P249" s="43"/>
      <c r="Q249" s="43"/>
      <c r="R249" s="43"/>
      <c r="S249" s="43"/>
      <c r="T249" s="43"/>
      <c r="U249" s="43"/>
      <c r="V249" s="43"/>
      <c r="W249" s="43"/>
      <c r="X249" s="43"/>
      <c r="Y249" s="43"/>
      <c r="Z249" s="350"/>
      <c r="AA249" s="350"/>
      <c r="AB249" s="350"/>
      <c r="AC249" s="350"/>
      <c r="AD249" s="350"/>
      <c r="AE249" s="350"/>
      <c r="AF249" s="350"/>
      <c r="AG249" s="350"/>
      <c r="AH249" s="350"/>
      <c r="AI249" s="350"/>
      <c r="AJ249" s="350"/>
      <c r="AK249" s="350"/>
      <c r="AL249" s="350"/>
      <c r="AO249" s="63">
        <v>1</v>
      </c>
    </row>
    <row r="250" spans="1:41">
      <c r="AO250" s="63">
        <v>1</v>
      </c>
    </row>
    <row r="251" spans="1:41" s="354" customFormat="1" ht="21" customHeight="1">
      <c r="A251" s="346"/>
      <c r="B251" s="351"/>
      <c r="C251" s="347" t="s">
        <v>2312</v>
      </c>
      <c r="D251" s="352"/>
      <c r="E251" s="353"/>
      <c r="F251" s="347"/>
      <c r="G251" s="347"/>
      <c r="H251" s="348"/>
      <c r="I251" s="347"/>
      <c r="J251" s="347"/>
      <c r="K251" s="347"/>
      <c r="L251" s="347"/>
      <c r="M251" s="347"/>
      <c r="N251" s="346"/>
      <c r="O251" s="43"/>
      <c r="P251" s="43"/>
      <c r="Q251" s="43"/>
      <c r="R251" s="43"/>
      <c r="S251" s="43"/>
      <c r="T251" s="43"/>
      <c r="U251" s="43"/>
      <c r="V251" s="43"/>
      <c r="W251" s="43"/>
      <c r="X251" s="43"/>
      <c r="Y251" s="43"/>
      <c r="Z251" s="350"/>
      <c r="AA251" s="350"/>
      <c r="AB251" s="350"/>
      <c r="AC251" s="350"/>
      <c r="AD251" s="350"/>
      <c r="AE251" s="350"/>
      <c r="AF251" s="350"/>
      <c r="AG251" s="350"/>
      <c r="AH251" s="350"/>
      <c r="AI251" s="350"/>
      <c r="AJ251" s="350"/>
      <c r="AK251" s="350"/>
      <c r="AL251" s="350"/>
      <c r="AM251" s="350"/>
      <c r="AO251" s="63">
        <v>1</v>
      </c>
    </row>
    <row r="252" spans="1:41" s="354" customFormat="1" ht="21" customHeight="1">
      <c r="A252" s="346"/>
      <c r="B252" s="347"/>
      <c r="C252" s="355"/>
      <c r="D252" s="353" t="s">
        <v>2309</v>
      </c>
      <c r="E252" s="353"/>
      <c r="F252" s="353"/>
      <c r="G252" s="353"/>
      <c r="H252" s="353"/>
      <c r="I252" s="353"/>
      <c r="J252" s="353"/>
      <c r="K252" s="353"/>
      <c r="L252" s="347"/>
      <c r="M252" s="347"/>
      <c r="N252" s="346"/>
      <c r="O252" s="43"/>
      <c r="P252" s="43"/>
      <c r="Q252" s="43"/>
      <c r="R252" s="43"/>
      <c r="S252" s="43"/>
      <c r="T252" s="43"/>
      <c r="U252" s="43"/>
      <c r="V252" s="43"/>
      <c r="W252" s="43"/>
      <c r="X252" s="43"/>
      <c r="Y252" s="43"/>
      <c r="Z252" s="350"/>
      <c r="AA252" s="350"/>
      <c r="AB252" s="350"/>
      <c r="AC252" s="350"/>
      <c r="AD252" s="350"/>
      <c r="AE252" s="350"/>
      <c r="AF252" s="350"/>
      <c r="AG252" s="350"/>
      <c r="AH252" s="350"/>
      <c r="AI252" s="350"/>
      <c r="AJ252" s="350"/>
      <c r="AK252" s="350"/>
      <c r="AL252" s="350"/>
      <c r="AO252" s="63">
        <v>1</v>
      </c>
    </row>
    <row r="253" spans="1:41">
      <c r="AO253" s="63">
        <v>1</v>
      </c>
    </row>
    <row r="254" spans="1:41" s="354" customFormat="1" ht="21" customHeight="1">
      <c r="A254" s="346"/>
      <c r="B254" s="351"/>
      <c r="C254" s="347" t="s">
        <v>2306</v>
      </c>
      <c r="D254" s="352"/>
      <c r="E254" s="353"/>
      <c r="F254" s="347"/>
      <c r="G254" s="347"/>
      <c r="H254" s="348"/>
      <c r="I254" s="347"/>
      <c r="J254" s="347"/>
      <c r="K254" s="347"/>
      <c r="L254" s="347"/>
      <c r="M254" s="347"/>
      <c r="N254" s="346"/>
      <c r="O254" s="43"/>
      <c r="P254" s="43"/>
      <c r="Q254" s="43"/>
      <c r="R254" s="43"/>
      <c r="S254" s="43"/>
      <c r="T254" s="43"/>
      <c r="U254" s="43"/>
      <c r="V254" s="43"/>
      <c r="W254" s="43"/>
      <c r="X254" s="43"/>
      <c r="Y254" s="43"/>
      <c r="Z254" s="350"/>
      <c r="AA254" s="350"/>
      <c r="AB254" s="350"/>
      <c r="AC254" s="350"/>
      <c r="AD254" s="350"/>
      <c r="AE254" s="350"/>
      <c r="AF254" s="350"/>
      <c r="AG254" s="350"/>
      <c r="AH254" s="350"/>
      <c r="AI254" s="350"/>
      <c r="AJ254" s="350"/>
      <c r="AK254" s="350"/>
      <c r="AL254" s="350"/>
      <c r="AM254" s="350"/>
      <c r="AO254" s="63">
        <v>1</v>
      </c>
    </row>
    <row r="255" spans="1:41" s="354" customFormat="1" ht="21" customHeight="1">
      <c r="A255" s="346"/>
      <c r="B255" s="347"/>
      <c r="C255" s="355"/>
      <c r="D255" s="353" t="s">
        <v>2304</v>
      </c>
      <c r="E255" s="353"/>
      <c r="F255" s="353"/>
      <c r="G255" s="353"/>
      <c r="H255" s="353"/>
      <c r="I255" s="353"/>
      <c r="J255" s="353"/>
      <c r="K255" s="353"/>
      <c r="L255" s="347"/>
      <c r="M255" s="347"/>
      <c r="N255" s="346"/>
      <c r="O255" s="43"/>
      <c r="P255" s="43"/>
      <c r="Q255" s="43"/>
      <c r="R255" s="43"/>
      <c r="S255" s="43"/>
      <c r="T255" s="43"/>
      <c r="U255" s="43"/>
      <c r="V255" s="43"/>
      <c r="W255" s="43"/>
      <c r="X255" s="43"/>
      <c r="Y255" s="43"/>
      <c r="Z255" s="350"/>
      <c r="AA255" s="350"/>
      <c r="AB255" s="350"/>
      <c r="AC255" s="350"/>
      <c r="AD255" s="350"/>
      <c r="AE255" s="350"/>
      <c r="AF255" s="350"/>
      <c r="AG255" s="350"/>
      <c r="AH255" s="350"/>
      <c r="AI255" s="350"/>
      <c r="AJ255" s="350"/>
      <c r="AK255" s="350"/>
      <c r="AL255" s="350"/>
      <c r="AO255" s="63">
        <v>1</v>
      </c>
    </row>
    <row r="256" spans="1:41">
      <c r="AO256" s="63">
        <v>1</v>
      </c>
    </row>
    <row r="257" spans="1:41" s="354" customFormat="1" ht="21" customHeight="1">
      <c r="A257" s="346"/>
      <c r="B257" s="351"/>
      <c r="C257" s="347" t="s">
        <v>2300</v>
      </c>
      <c r="D257" s="352"/>
      <c r="E257" s="353"/>
      <c r="F257" s="347"/>
      <c r="G257" s="347"/>
      <c r="H257" s="348"/>
      <c r="I257" s="347"/>
      <c r="J257" s="347"/>
      <c r="K257" s="347"/>
      <c r="L257" s="347"/>
      <c r="M257" s="347"/>
      <c r="N257" s="346"/>
      <c r="O257" s="43"/>
      <c r="P257" s="43"/>
      <c r="Q257" s="43"/>
      <c r="R257" s="43"/>
      <c r="S257" s="43"/>
      <c r="T257" s="43"/>
      <c r="U257" s="43"/>
      <c r="V257" s="43"/>
      <c r="W257" s="43"/>
      <c r="X257" s="43"/>
      <c r="Y257" s="43"/>
      <c r="Z257" s="350"/>
      <c r="AA257" s="350"/>
      <c r="AB257" s="350"/>
      <c r="AC257" s="350"/>
      <c r="AD257" s="350"/>
      <c r="AE257" s="350"/>
      <c r="AF257" s="350"/>
      <c r="AG257" s="350"/>
      <c r="AH257" s="350"/>
      <c r="AI257" s="350"/>
      <c r="AJ257" s="350"/>
      <c r="AK257" s="350"/>
      <c r="AL257" s="350"/>
      <c r="AM257" s="350"/>
      <c r="AO257" s="63">
        <v>1</v>
      </c>
    </row>
    <row r="258" spans="1:41" s="354" customFormat="1" ht="21" customHeight="1">
      <c r="A258" s="346"/>
      <c r="B258" s="347"/>
      <c r="C258" s="355"/>
      <c r="D258" s="353" t="s">
        <v>2298</v>
      </c>
      <c r="E258" s="353"/>
      <c r="F258" s="353"/>
      <c r="G258" s="353"/>
      <c r="H258" s="353"/>
      <c r="I258" s="353"/>
      <c r="J258" s="353"/>
      <c r="K258" s="353"/>
      <c r="L258" s="347"/>
      <c r="M258" s="347"/>
      <c r="N258" s="346"/>
      <c r="O258" s="43"/>
      <c r="P258" s="43"/>
      <c r="Q258" s="43"/>
      <c r="R258" s="43"/>
      <c r="S258" s="43"/>
      <c r="T258" s="43"/>
      <c r="U258" s="43"/>
      <c r="V258" s="43"/>
      <c r="W258" s="43"/>
      <c r="X258" s="43"/>
      <c r="Y258" s="43"/>
      <c r="Z258" s="350"/>
      <c r="AA258" s="350"/>
      <c r="AB258" s="350"/>
      <c r="AC258" s="350"/>
      <c r="AD258" s="350"/>
      <c r="AE258" s="350"/>
      <c r="AF258" s="350"/>
      <c r="AG258" s="350"/>
      <c r="AH258" s="350"/>
      <c r="AI258" s="350"/>
      <c r="AJ258" s="350"/>
      <c r="AK258" s="350"/>
      <c r="AL258" s="350"/>
      <c r="AO258" s="63">
        <v>1</v>
      </c>
    </row>
    <row r="259" spans="1:41">
      <c r="AO259" s="63">
        <v>1</v>
      </c>
    </row>
    <row r="260" spans="1:41" s="354" customFormat="1" ht="21" customHeight="1">
      <c r="A260" s="346"/>
      <c r="B260" s="351"/>
      <c r="C260" s="347" t="s">
        <v>2294</v>
      </c>
      <c r="D260" s="352"/>
      <c r="E260" s="353"/>
      <c r="F260" s="347"/>
      <c r="G260" s="347"/>
      <c r="H260" s="348"/>
      <c r="I260" s="347"/>
      <c r="J260" s="347"/>
      <c r="K260" s="347"/>
      <c r="L260" s="347"/>
      <c r="M260" s="347"/>
      <c r="N260" s="346"/>
      <c r="O260" s="43"/>
      <c r="P260" s="43"/>
      <c r="Q260" s="43"/>
      <c r="R260" s="43"/>
      <c r="S260" s="43"/>
      <c r="T260" s="43"/>
      <c r="U260" s="43"/>
      <c r="V260" s="43"/>
      <c r="W260" s="43"/>
      <c r="X260" s="43"/>
      <c r="Y260" s="43"/>
      <c r="Z260" s="350"/>
      <c r="AA260" s="350"/>
      <c r="AB260" s="350"/>
      <c r="AC260" s="350"/>
      <c r="AD260" s="350"/>
      <c r="AE260" s="350"/>
      <c r="AF260" s="350"/>
      <c r="AG260" s="350"/>
      <c r="AH260" s="350"/>
      <c r="AI260" s="350"/>
      <c r="AJ260" s="350"/>
      <c r="AK260" s="350"/>
      <c r="AL260" s="350"/>
      <c r="AM260" s="350"/>
      <c r="AO260" s="63">
        <v>1</v>
      </c>
    </row>
    <row r="261" spans="1:41" s="354" customFormat="1" ht="21" customHeight="1">
      <c r="A261" s="346"/>
      <c r="B261" s="347"/>
      <c r="C261" s="355"/>
      <c r="D261" s="353" t="s">
        <v>2292</v>
      </c>
      <c r="E261" s="353"/>
      <c r="F261" s="353"/>
      <c r="G261" s="353"/>
      <c r="H261" s="353"/>
      <c r="I261" s="353"/>
      <c r="J261" s="353"/>
      <c r="K261" s="353"/>
      <c r="L261" s="347"/>
      <c r="M261" s="347"/>
      <c r="N261" s="346"/>
      <c r="O261" s="43"/>
      <c r="P261" s="43"/>
      <c r="Q261" s="43"/>
      <c r="R261" s="43"/>
      <c r="S261" s="43"/>
      <c r="T261" s="43"/>
      <c r="U261" s="43"/>
      <c r="V261" s="43"/>
      <c r="W261" s="43"/>
      <c r="X261" s="43"/>
      <c r="Y261" s="43"/>
      <c r="Z261" s="350"/>
      <c r="AA261" s="350"/>
      <c r="AB261" s="350"/>
      <c r="AC261" s="350"/>
      <c r="AD261" s="350"/>
      <c r="AE261" s="350"/>
      <c r="AF261" s="350"/>
      <c r="AG261" s="350"/>
      <c r="AH261" s="350"/>
      <c r="AI261" s="350"/>
      <c r="AJ261" s="350"/>
      <c r="AK261" s="350"/>
      <c r="AL261" s="350"/>
      <c r="AO261" s="63">
        <v>1</v>
      </c>
    </row>
    <row r="262" spans="1:41">
      <c r="AO262" s="63">
        <v>1</v>
      </c>
    </row>
    <row r="263" spans="1:41" s="354" customFormat="1" ht="21" customHeight="1">
      <c r="A263" s="346"/>
      <c r="B263" s="351"/>
      <c r="C263" s="347" t="s">
        <v>2271</v>
      </c>
      <c r="D263" s="352"/>
      <c r="E263" s="353"/>
      <c r="F263" s="347"/>
      <c r="G263" s="347"/>
      <c r="H263" s="348"/>
      <c r="I263" s="347"/>
      <c r="J263" s="347"/>
      <c r="K263" s="347"/>
      <c r="L263" s="347"/>
      <c r="M263" s="347"/>
      <c r="N263" s="346"/>
      <c r="O263" s="43"/>
      <c r="P263" s="43"/>
      <c r="Q263" s="43"/>
      <c r="R263" s="43"/>
      <c r="S263" s="43"/>
      <c r="T263" s="43"/>
      <c r="U263" s="43"/>
      <c r="V263" s="43"/>
      <c r="W263" s="43"/>
      <c r="X263" s="43"/>
      <c r="Y263" s="43"/>
      <c r="Z263" s="350"/>
      <c r="AA263" s="350"/>
      <c r="AB263" s="350"/>
      <c r="AC263" s="350"/>
      <c r="AD263" s="350"/>
      <c r="AE263" s="350"/>
      <c r="AF263" s="350"/>
      <c r="AG263" s="350"/>
      <c r="AH263" s="350"/>
      <c r="AI263" s="350"/>
      <c r="AJ263" s="350"/>
      <c r="AK263" s="350"/>
      <c r="AL263" s="350"/>
      <c r="AM263" s="350"/>
      <c r="AO263" s="63">
        <v>1</v>
      </c>
    </row>
    <row r="264" spans="1:41" s="354" customFormat="1" ht="21" customHeight="1">
      <c r="A264" s="346"/>
      <c r="B264" s="347"/>
      <c r="C264" s="355"/>
      <c r="D264" s="353" t="s">
        <v>2287</v>
      </c>
      <c r="E264" s="353"/>
      <c r="F264" s="353"/>
      <c r="G264" s="353"/>
      <c r="H264" s="353"/>
      <c r="I264" s="353"/>
      <c r="J264" s="353"/>
      <c r="K264" s="353"/>
      <c r="L264" s="347"/>
      <c r="M264" s="347"/>
      <c r="N264" s="346"/>
      <c r="O264" s="43"/>
      <c r="P264" s="43"/>
      <c r="Q264" s="43"/>
      <c r="R264" s="43"/>
      <c r="S264" s="43"/>
      <c r="T264" s="43"/>
      <c r="U264" s="43"/>
      <c r="V264" s="43"/>
      <c r="W264" s="43"/>
      <c r="X264" s="43"/>
      <c r="Y264" s="43"/>
      <c r="Z264" s="350"/>
      <c r="AA264" s="350"/>
      <c r="AB264" s="350"/>
      <c r="AC264" s="350"/>
      <c r="AD264" s="350"/>
      <c r="AE264" s="350"/>
      <c r="AF264" s="350"/>
      <c r="AG264" s="350"/>
      <c r="AH264" s="350"/>
      <c r="AI264" s="350"/>
      <c r="AJ264" s="350"/>
      <c r="AK264" s="350"/>
      <c r="AL264" s="350"/>
      <c r="AO264" s="63">
        <v>1</v>
      </c>
    </row>
    <row r="265" spans="1:41">
      <c r="AO265" s="63">
        <v>1</v>
      </c>
    </row>
    <row r="266" spans="1:41" s="354" customFormat="1" ht="21" customHeight="1">
      <c r="A266" s="346"/>
      <c r="B266" s="351"/>
      <c r="C266" s="347" t="s">
        <v>2283</v>
      </c>
      <c r="D266" s="352"/>
      <c r="E266" s="353"/>
      <c r="F266" s="347"/>
      <c r="G266" s="347"/>
      <c r="H266" s="348"/>
      <c r="I266" s="347"/>
      <c r="J266" s="347"/>
      <c r="K266" s="347"/>
      <c r="L266" s="347"/>
      <c r="M266" s="347"/>
      <c r="N266" s="346"/>
      <c r="O266" s="43"/>
      <c r="P266" s="43"/>
      <c r="Q266" s="43"/>
      <c r="R266" s="43"/>
      <c r="S266" s="43"/>
      <c r="T266" s="43"/>
      <c r="U266" s="43"/>
      <c r="V266" s="43"/>
      <c r="W266" s="43"/>
      <c r="X266" s="43"/>
      <c r="Y266" s="43"/>
      <c r="Z266" s="350"/>
      <c r="AA266" s="350"/>
      <c r="AB266" s="350"/>
      <c r="AC266" s="350"/>
      <c r="AD266" s="350"/>
      <c r="AE266" s="350"/>
      <c r="AF266" s="350"/>
      <c r="AG266" s="350"/>
      <c r="AH266" s="350"/>
      <c r="AI266" s="350"/>
      <c r="AJ266" s="350"/>
      <c r="AK266" s="350"/>
      <c r="AL266" s="350"/>
      <c r="AM266" s="350"/>
      <c r="AO266" s="63">
        <v>1</v>
      </c>
    </row>
    <row r="267" spans="1:41" s="354" customFormat="1" ht="21" customHeight="1">
      <c r="A267" s="346"/>
      <c r="B267" s="347"/>
      <c r="C267" s="355"/>
      <c r="D267" s="353" t="s">
        <v>2281</v>
      </c>
      <c r="E267" s="353"/>
      <c r="F267" s="353"/>
      <c r="G267" s="353"/>
      <c r="H267" s="353"/>
      <c r="I267" s="353"/>
      <c r="J267" s="353"/>
      <c r="K267" s="353"/>
      <c r="L267" s="347"/>
      <c r="M267" s="347"/>
      <c r="N267" s="346"/>
      <c r="O267" s="43"/>
      <c r="P267" s="43"/>
      <c r="Q267" s="43"/>
      <c r="R267" s="43"/>
      <c r="S267" s="43"/>
      <c r="T267" s="43"/>
      <c r="U267" s="43"/>
      <c r="V267" s="43"/>
      <c r="W267" s="43"/>
      <c r="X267" s="43"/>
      <c r="Y267" s="43"/>
      <c r="Z267" s="350"/>
      <c r="AA267" s="350"/>
      <c r="AB267" s="350"/>
      <c r="AC267" s="350"/>
      <c r="AD267" s="350"/>
      <c r="AE267" s="350"/>
      <c r="AF267" s="350"/>
      <c r="AG267" s="350"/>
      <c r="AH267" s="350"/>
      <c r="AI267" s="350"/>
      <c r="AJ267" s="350"/>
      <c r="AK267" s="350"/>
      <c r="AL267" s="350"/>
      <c r="AO267" s="63">
        <v>1</v>
      </c>
    </row>
    <row r="268" spans="1:41">
      <c r="AO268" s="63">
        <v>1</v>
      </c>
    </row>
    <row r="269" spans="1:41" s="354" customFormat="1" ht="21" customHeight="1">
      <c r="A269" s="346"/>
      <c r="B269" s="351"/>
      <c r="C269" s="347" t="s">
        <v>2277</v>
      </c>
      <c r="D269" s="352"/>
      <c r="E269" s="353"/>
      <c r="F269" s="347"/>
      <c r="G269" s="347"/>
      <c r="H269" s="348"/>
      <c r="I269" s="347"/>
      <c r="J269" s="347"/>
      <c r="K269" s="347"/>
      <c r="L269" s="347"/>
      <c r="M269" s="347"/>
      <c r="N269" s="346"/>
      <c r="O269" s="43"/>
      <c r="P269" s="43"/>
      <c r="Q269" s="43"/>
      <c r="R269" s="43"/>
      <c r="S269" s="43"/>
      <c r="T269" s="43"/>
      <c r="U269" s="43"/>
      <c r="V269" s="43"/>
      <c r="W269" s="43"/>
      <c r="X269" s="43"/>
      <c r="Y269" s="43"/>
      <c r="Z269" s="350"/>
      <c r="AA269" s="350"/>
      <c r="AB269" s="350"/>
      <c r="AC269" s="350"/>
      <c r="AD269" s="350"/>
      <c r="AE269" s="350"/>
      <c r="AF269" s="350"/>
      <c r="AG269" s="350"/>
      <c r="AH269" s="350"/>
      <c r="AI269" s="350"/>
      <c r="AJ269" s="350"/>
      <c r="AK269" s="350"/>
      <c r="AL269" s="350"/>
      <c r="AM269" s="350"/>
      <c r="AO269" s="63">
        <v>1</v>
      </c>
    </row>
    <row r="270" spans="1:41" s="354" customFormat="1" ht="21" customHeight="1">
      <c r="A270" s="346"/>
      <c r="B270" s="347"/>
      <c r="C270" s="355"/>
      <c r="D270" s="353" t="s">
        <v>2275</v>
      </c>
      <c r="E270" s="353"/>
      <c r="F270" s="353"/>
      <c r="G270" s="353"/>
      <c r="H270" s="353"/>
      <c r="I270" s="353"/>
      <c r="J270" s="353"/>
      <c r="K270" s="353"/>
      <c r="L270" s="347"/>
      <c r="M270" s="347"/>
      <c r="N270" s="346"/>
      <c r="O270" s="43"/>
      <c r="P270" s="43"/>
      <c r="Q270" s="43"/>
      <c r="R270" s="43"/>
      <c r="S270" s="43"/>
      <c r="T270" s="43"/>
      <c r="U270" s="43"/>
      <c r="V270" s="43"/>
      <c r="W270" s="43"/>
      <c r="X270" s="43"/>
      <c r="Y270" s="43"/>
      <c r="Z270" s="350"/>
      <c r="AA270" s="350"/>
      <c r="AB270" s="350"/>
      <c r="AC270" s="350"/>
      <c r="AD270" s="350"/>
      <c r="AE270" s="350"/>
      <c r="AF270" s="350"/>
      <c r="AG270" s="350"/>
      <c r="AH270" s="350"/>
      <c r="AI270" s="350"/>
      <c r="AJ270" s="350"/>
      <c r="AK270" s="350"/>
      <c r="AL270" s="350"/>
      <c r="AO270" s="63">
        <v>1</v>
      </c>
    </row>
    <row r="271" spans="1:41">
      <c r="AO271" s="63">
        <v>1</v>
      </c>
    </row>
    <row r="272" spans="1:41" s="354" customFormat="1" ht="21" customHeight="1">
      <c r="A272" s="346"/>
      <c r="B272" s="351"/>
      <c r="C272" s="347" t="s">
        <v>2271</v>
      </c>
      <c r="D272" s="352"/>
      <c r="E272" s="353"/>
      <c r="F272" s="347"/>
      <c r="G272" s="347"/>
      <c r="H272" s="348"/>
      <c r="I272" s="347"/>
      <c r="J272" s="347"/>
      <c r="K272" s="347"/>
      <c r="L272" s="347"/>
      <c r="M272" s="347"/>
      <c r="N272" s="346"/>
      <c r="O272" s="43"/>
      <c r="P272" s="43"/>
      <c r="Q272" s="43"/>
      <c r="R272" s="43"/>
      <c r="S272" s="43"/>
      <c r="T272" s="43"/>
      <c r="U272" s="43"/>
      <c r="V272" s="43"/>
      <c r="W272" s="43"/>
      <c r="X272" s="43"/>
      <c r="Y272" s="43"/>
      <c r="Z272" s="350"/>
      <c r="AA272" s="350"/>
      <c r="AB272" s="350"/>
      <c r="AC272" s="350"/>
      <c r="AD272" s="350"/>
      <c r="AE272" s="350"/>
      <c r="AF272" s="350"/>
      <c r="AG272" s="350"/>
      <c r="AH272" s="350"/>
      <c r="AI272" s="350"/>
      <c r="AJ272" s="350"/>
      <c r="AK272" s="350"/>
      <c r="AL272" s="350"/>
      <c r="AM272" s="350"/>
      <c r="AO272" s="63">
        <v>1</v>
      </c>
    </row>
    <row r="273" spans="1:43" s="354" customFormat="1" ht="21" customHeight="1">
      <c r="A273" s="346"/>
      <c r="B273" s="347"/>
      <c r="C273" s="355"/>
      <c r="D273" s="353" t="s">
        <v>2269</v>
      </c>
      <c r="E273" s="353"/>
      <c r="F273" s="353"/>
      <c r="G273" s="353"/>
      <c r="H273" s="353"/>
      <c r="I273" s="353"/>
      <c r="J273" s="353"/>
      <c r="K273" s="353"/>
      <c r="L273" s="347"/>
      <c r="M273" s="347"/>
      <c r="N273" s="346"/>
      <c r="O273" s="43"/>
      <c r="P273" s="43"/>
      <c r="Q273" s="43"/>
      <c r="R273" s="43"/>
      <c r="S273" s="43"/>
      <c r="T273" s="43"/>
      <c r="U273" s="43"/>
      <c r="V273" s="43"/>
      <c r="W273" s="43"/>
      <c r="X273" s="43"/>
      <c r="Y273" s="43"/>
      <c r="Z273" s="350"/>
      <c r="AA273" s="350"/>
      <c r="AB273" s="350"/>
      <c r="AC273" s="350"/>
      <c r="AD273" s="350"/>
      <c r="AE273" s="350"/>
      <c r="AF273" s="350"/>
      <c r="AG273" s="350"/>
      <c r="AH273" s="350"/>
      <c r="AI273" s="350"/>
      <c r="AJ273" s="350"/>
      <c r="AK273" s="350"/>
      <c r="AL273" s="350"/>
      <c r="AO273" s="63">
        <v>1</v>
      </c>
    </row>
    <row r="274" spans="1:43">
      <c r="AO274" s="63">
        <v>1</v>
      </c>
    </row>
    <row r="275" spans="1:43" s="354" customFormat="1" ht="21" customHeight="1">
      <c r="A275" s="346"/>
      <c r="B275" s="351"/>
      <c r="C275" s="347" t="s">
        <v>2265</v>
      </c>
      <c r="D275" s="352"/>
      <c r="E275" s="353"/>
      <c r="F275" s="347"/>
      <c r="G275" s="347"/>
      <c r="H275" s="348"/>
      <c r="I275" s="347"/>
      <c r="J275" s="347"/>
      <c r="K275" s="347"/>
      <c r="L275" s="347"/>
      <c r="M275" s="347"/>
      <c r="N275" s="346"/>
      <c r="O275" s="43"/>
      <c r="P275" s="43"/>
      <c r="Q275" s="43"/>
      <c r="R275" s="43"/>
      <c r="S275" s="43"/>
      <c r="T275" s="43"/>
      <c r="U275" s="43"/>
      <c r="V275" s="43"/>
      <c r="W275" s="43"/>
      <c r="X275" s="43"/>
      <c r="Y275" s="43"/>
      <c r="Z275" s="350"/>
      <c r="AA275" s="350"/>
      <c r="AB275" s="350"/>
      <c r="AC275" s="350"/>
      <c r="AD275" s="350"/>
      <c r="AE275" s="350"/>
      <c r="AF275" s="350"/>
      <c r="AG275" s="350"/>
      <c r="AH275" s="350"/>
      <c r="AI275" s="350"/>
      <c r="AJ275" s="350"/>
      <c r="AK275" s="350"/>
      <c r="AL275" s="350"/>
      <c r="AM275" s="350"/>
      <c r="AO275" s="63">
        <v>1</v>
      </c>
    </row>
    <row r="276" spans="1:43" s="354" customFormat="1" ht="21" customHeight="1">
      <c r="A276" s="346"/>
      <c r="B276" s="347"/>
      <c r="C276" s="355"/>
      <c r="D276" s="353" t="s">
        <v>2263</v>
      </c>
      <c r="E276" s="353"/>
      <c r="F276" s="353"/>
      <c r="G276" s="353"/>
      <c r="H276" s="353"/>
      <c r="I276" s="353"/>
      <c r="J276" s="353"/>
      <c r="K276" s="353"/>
      <c r="L276" s="347"/>
      <c r="M276" s="347"/>
      <c r="N276" s="346"/>
      <c r="O276" s="43"/>
      <c r="P276" s="43"/>
      <c r="Q276" s="43"/>
      <c r="R276" s="43"/>
      <c r="S276" s="43"/>
      <c r="T276" s="43"/>
      <c r="U276" s="43"/>
      <c r="V276" s="43"/>
      <c r="W276" s="43"/>
      <c r="X276" s="43"/>
      <c r="Y276" s="43"/>
      <c r="Z276" s="350"/>
      <c r="AA276" s="350"/>
      <c r="AB276" s="350"/>
      <c r="AC276" s="350"/>
      <c r="AD276" s="350"/>
      <c r="AE276" s="350"/>
      <c r="AF276" s="350"/>
      <c r="AG276" s="350"/>
      <c r="AH276" s="350"/>
      <c r="AI276" s="350"/>
      <c r="AJ276" s="350"/>
      <c r="AK276" s="350"/>
      <c r="AL276" s="350"/>
      <c r="AO276" s="63">
        <v>1</v>
      </c>
    </row>
    <row r="277" spans="1:43">
      <c r="AO277" s="63">
        <v>1</v>
      </c>
    </row>
    <row r="278" spans="1:43" s="354" customFormat="1" ht="21" customHeight="1">
      <c r="A278" s="346"/>
      <c r="B278" s="351"/>
      <c r="C278" s="347" t="s">
        <v>2259</v>
      </c>
      <c r="D278" s="352"/>
      <c r="E278" s="353"/>
      <c r="F278" s="347"/>
      <c r="G278" s="347"/>
      <c r="H278" s="348"/>
      <c r="I278" s="347"/>
      <c r="J278" s="347"/>
      <c r="K278" s="347"/>
      <c r="L278" s="347"/>
      <c r="M278" s="347"/>
      <c r="N278" s="346"/>
      <c r="O278" s="43"/>
      <c r="P278" s="43"/>
      <c r="Q278" s="43"/>
      <c r="R278" s="43"/>
      <c r="S278" s="43"/>
      <c r="T278" s="43"/>
      <c r="U278" s="43"/>
      <c r="V278" s="43"/>
      <c r="W278" s="43"/>
      <c r="X278" s="43"/>
      <c r="Y278" s="43"/>
      <c r="Z278" s="350"/>
      <c r="AA278" s="350"/>
      <c r="AB278" s="350"/>
      <c r="AC278" s="350"/>
      <c r="AD278" s="350"/>
      <c r="AE278" s="350"/>
      <c r="AF278" s="350"/>
      <c r="AG278" s="350"/>
      <c r="AH278" s="350"/>
      <c r="AI278" s="350"/>
      <c r="AJ278" s="350"/>
      <c r="AK278" s="350"/>
      <c r="AL278" s="350"/>
      <c r="AM278" s="350"/>
      <c r="AO278" s="63">
        <v>1</v>
      </c>
    </row>
    <row r="279" spans="1:43" s="354" customFormat="1" ht="21" customHeight="1">
      <c r="A279" s="346"/>
      <c r="B279" s="347"/>
      <c r="C279" s="355"/>
      <c r="D279" s="353" t="s">
        <v>2257</v>
      </c>
      <c r="E279" s="353"/>
      <c r="F279" s="353"/>
      <c r="G279" s="353"/>
      <c r="H279" s="353"/>
      <c r="I279" s="353"/>
      <c r="J279" s="353"/>
      <c r="K279" s="353"/>
      <c r="L279" s="347"/>
      <c r="M279" s="347"/>
      <c r="N279" s="346"/>
      <c r="O279" s="43"/>
      <c r="P279" s="43"/>
      <c r="Q279" s="43"/>
      <c r="R279" s="43"/>
      <c r="S279" s="43"/>
      <c r="T279" s="43"/>
      <c r="U279" s="43"/>
      <c r="V279" s="43"/>
      <c r="W279" s="43"/>
      <c r="X279" s="43"/>
      <c r="Y279" s="43"/>
      <c r="Z279" s="350"/>
      <c r="AA279" s="350"/>
      <c r="AB279" s="350"/>
      <c r="AC279" s="350"/>
      <c r="AD279" s="350"/>
      <c r="AE279" s="350"/>
      <c r="AF279" s="350"/>
      <c r="AG279" s="350"/>
      <c r="AH279" s="350"/>
      <c r="AI279" s="350"/>
      <c r="AJ279" s="350"/>
      <c r="AK279" s="350"/>
      <c r="AL279" s="350"/>
      <c r="AO279" s="63">
        <v>1</v>
      </c>
    </row>
    <row r="280" spans="1:43">
      <c r="AO280" s="105" t="s">
        <v>519</v>
      </c>
    </row>
    <row r="281" spans="1:43" ht="15">
      <c r="A281" s="63">
        <v>1</v>
      </c>
      <c r="B281" s="63">
        <v>1</v>
      </c>
      <c r="C281" s="63">
        <v>1</v>
      </c>
      <c r="D281" s="63">
        <v>1</v>
      </c>
      <c r="E281" s="63">
        <v>1</v>
      </c>
      <c r="F281" s="63">
        <v>1</v>
      </c>
      <c r="G281" s="63">
        <v>1</v>
      </c>
      <c r="H281" s="63">
        <v>1</v>
      </c>
      <c r="I281" s="63">
        <v>1</v>
      </c>
      <c r="J281" s="63">
        <v>1</v>
      </c>
      <c r="K281" s="63">
        <v>1</v>
      </c>
      <c r="L281" s="63">
        <v>1</v>
      </c>
      <c r="M281" s="63">
        <v>1</v>
      </c>
      <c r="N281" s="63">
        <v>1</v>
      </c>
      <c r="O281" s="63">
        <v>1</v>
      </c>
      <c r="P281" s="63">
        <v>1</v>
      </c>
      <c r="Q281" s="63">
        <v>1</v>
      </c>
      <c r="R281" s="63">
        <v>1</v>
      </c>
      <c r="S281" s="63">
        <v>1</v>
      </c>
      <c r="T281" s="63">
        <v>1</v>
      </c>
      <c r="U281" s="63">
        <v>1</v>
      </c>
      <c r="V281" s="63">
        <v>1</v>
      </c>
      <c r="W281" s="63">
        <v>1</v>
      </c>
      <c r="X281" s="63">
        <v>1</v>
      </c>
      <c r="Y281" s="63">
        <v>1</v>
      </c>
      <c r="Z281" s="63">
        <v>1</v>
      </c>
      <c r="AA281" s="63">
        <v>1</v>
      </c>
      <c r="AB281" s="63">
        <v>1</v>
      </c>
      <c r="AC281" s="63">
        <v>1</v>
      </c>
      <c r="AD281" s="63">
        <v>1</v>
      </c>
      <c r="AE281" s="63">
        <v>1</v>
      </c>
      <c r="AF281" s="63">
        <v>1</v>
      </c>
      <c r="AG281" s="63">
        <v>1</v>
      </c>
      <c r="AH281" s="63">
        <v>1</v>
      </c>
      <c r="AI281" s="63">
        <v>1</v>
      </c>
      <c r="AJ281" s="63">
        <v>1</v>
      </c>
      <c r="AK281" s="63">
        <v>1</v>
      </c>
      <c r="AL281" s="63">
        <v>1</v>
      </c>
      <c r="AM281" s="63">
        <v>1</v>
      </c>
      <c r="AN281" s="63">
        <v>1</v>
      </c>
      <c r="AO281" s="106" t="str">
        <f>ADDRESS(ROW(),COLUMN(),4)</f>
        <v>AO281</v>
      </c>
      <c r="AP281" s="151"/>
      <c r="AQ281" s="150" t="str">
        <f>ADDRESS(ROW(),COLUMN(),4)</f>
        <v>AQ281</v>
      </c>
    </row>
  </sheetData>
  <mergeCells count="24">
    <mergeCell ref="AE7:AF7"/>
    <mergeCell ref="B2:B6"/>
    <mergeCell ref="C2:Z3"/>
    <mergeCell ref="L5:R5"/>
    <mergeCell ref="AG35:AL35"/>
    <mergeCell ref="AG38:AL38"/>
    <mergeCell ref="AG41:AL41"/>
    <mergeCell ref="AG44:AL44"/>
    <mergeCell ref="AG14:AL14"/>
    <mergeCell ref="AG17:AL17"/>
    <mergeCell ref="AG26:AL26"/>
    <mergeCell ref="AG29:AL29"/>
    <mergeCell ref="AG32:AL32"/>
    <mergeCell ref="AG20:AL20"/>
    <mergeCell ref="AG23:AL23"/>
    <mergeCell ref="AG47:AL47"/>
    <mergeCell ref="AG50:AL50"/>
    <mergeCell ref="AG53:AL53"/>
    <mergeCell ref="AG68:AL68"/>
    <mergeCell ref="AG71:AL71"/>
    <mergeCell ref="AG59:AL59"/>
    <mergeCell ref="AG62:AL62"/>
    <mergeCell ref="AG65:AL65"/>
    <mergeCell ref="AG56:AL56"/>
  </mergeCells>
  <hyperlinks>
    <hyperlink ref="C72" r:id="rId1" xr:uid="{C7484051-C1DA-4A54-8CD4-5DD9B27B3630}"/>
    <hyperlink ref="C27" r:id="rId2" xr:uid="{FE625FC9-ED54-4DE8-9F66-DA14F2030574}"/>
    <hyperlink ref="C100" r:id="rId3" xr:uid="{91279634-36CA-4B91-BDC1-A33708B55246}"/>
    <hyperlink ref="C101" r:id="rId4" xr:uid="{42894AE2-FA62-4E9D-A577-EE6C9087C2F5}"/>
    <hyperlink ref="C18" r:id="rId5" xr:uid="{55E76F43-2A9B-4414-B87B-10388F797A0F}"/>
    <hyperlink ref="C21" r:id="rId6" xr:uid="{3C876F23-6AAE-4203-B241-6FEE0B54FCC1}"/>
    <hyperlink ref="C104" r:id="rId7" xr:uid="{D263CDDC-7AFD-42C9-A6BE-35DE2DDBA312}"/>
    <hyperlink ref="C30" r:id="rId8" xr:uid="{9DEE96F4-E968-4C9A-94FA-652B4E4BBC95}"/>
    <hyperlink ref="C47" r:id="rId9" xr:uid="{73E0DFCA-1151-49CA-AA05-C91EFBFBF24F}"/>
    <hyperlink ref="C107" r:id="rId10" xr:uid="{4A2F4DD6-A659-455A-928C-3B34E2DBC02C}"/>
    <hyperlink ref="C12" r:id="rId11" xr:uid="{5C051E95-47E8-487E-BDCD-E3FD0AB0D052}"/>
    <hyperlink ref="C48" r:id="rId12" xr:uid="{C0C26A6E-65E4-4A59-90C2-8DE9EC0AD7CD}"/>
    <hyperlink ref="C51" r:id="rId13" xr:uid="{4D552E0B-F5BC-481C-B827-C501EFAD737C}"/>
    <hyperlink ref="C69" r:id="rId14" xr:uid="{C349E19C-98EE-4B46-BB0A-19BF842E8223}"/>
    <hyperlink ref="C75" r:id="rId15" xr:uid="{80CC53FE-E629-430E-AB16-F2FC1B862076}"/>
    <hyperlink ref="C78" r:id="rId16" xr:uid="{3A33335C-F236-417E-8AD4-7F7DC4DEBB2A}"/>
    <hyperlink ref="C81" r:id="rId17" xr:uid="{A368A589-978C-45A7-8FDE-496A107A77EF}"/>
    <hyperlink ref="C84" r:id="rId18" xr:uid="{AF6C0F48-5DFA-4CAC-934B-513D40765497}"/>
    <hyperlink ref="C87" r:id="rId19" xr:uid="{7DA56E0E-1355-4A96-9A76-CEE737AAEAC2}"/>
    <hyperlink ref="C90" r:id="rId20" xr:uid="{2C648F92-B1D4-400E-AF32-1B12D5D5781D}"/>
    <hyperlink ref="C41" r:id="rId21" xr:uid="{ADDCD0FC-1F90-4853-97DE-25B4C034CB39}"/>
    <hyperlink ref="C91" r:id="rId22" xr:uid="{316A27CE-5FB2-40B4-9026-D7AF5E3D9B4C}"/>
    <hyperlink ref="C94" r:id="rId23" xr:uid="{3E324AC9-71BB-43D6-9BF4-7BBEA065988A}"/>
    <hyperlink ref="C97" r:id="rId24" xr:uid="{8D492AA3-E6FF-4E5D-90FE-08FD32BBC4E2}"/>
    <hyperlink ref="O84" r:id="rId25" xr:uid="{AC7C67E9-8A31-4021-9EB7-ACD27AEBE352}"/>
    <hyperlink ref="C57" r:id="rId26" xr:uid="{1E98C9B9-19D9-44B2-B4AD-DB7AA28C8EAE}"/>
    <hyperlink ref="C24" r:id="rId27" xr:uid="{7CCBB114-87EF-4005-8D43-39088B9ABFB3}"/>
    <hyperlink ref="C66" r:id="rId28" xr:uid="{8689909B-A776-4041-A04B-B557526D675B}"/>
    <hyperlink ref="C60" r:id="rId29" xr:uid="{BA8B1F3D-4EF8-4E81-A6DB-FC06551E995D}"/>
    <hyperlink ref="C63" r:id="rId30" xr:uid="{A3A63B26-61E5-4943-96EA-F299155BE7E7}"/>
    <hyperlink ref="C112" r:id="rId31" xr:uid="{8746B725-AF42-4315-9EDA-F520BE149183}"/>
    <hyperlink ref="C116" r:id="rId32" xr:uid="{14D76B7C-44F9-4288-A1A9-75ED3EF5284C}"/>
    <hyperlink ref="C33" r:id="rId33" xr:uid="{9814837C-9039-4E4B-A6F5-9A3E607955C1}"/>
    <hyperlink ref="C36" r:id="rId34" xr:uid="{8EE2EC62-F9D4-4C73-A039-D34572D509E9}"/>
    <hyperlink ref="C37" r:id="rId35" xr:uid="{5ED194C4-B8EB-42CA-AB73-F2CAB054EC3E}"/>
    <hyperlink ref="C38" r:id="rId36" xr:uid="{0A644992-F11B-4E70-8978-AE36E88CB665}"/>
    <hyperlink ref="C150" r:id="rId37" xr:uid="{6338BF01-13CD-4598-ADC4-1798385090A0}"/>
    <hyperlink ref="C173" r:id="rId38" xr:uid="{35A3BA9E-595E-4F31-9775-5CFB2DB0D9EA}"/>
    <hyperlink ref="O12" r:id="rId39" xr:uid="{B12B6F55-3A44-4939-BD91-5118DAA58A29}"/>
    <hyperlink ref="O76" r:id="rId40" xr:uid="{9C953494-DA8E-44DD-86D0-19734C4E8795}"/>
    <hyperlink ref="O61" r:id="rId41" xr:uid="{2EEA226D-C700-4CA3-980D-0F8273F1DFAF}"/>
    <hyperlink ref="O64" r:id="rId42" xr:uid="{1B070C06-FCC5-4D45-890B-CE8394A03904}"/>
    <hyperlink ref="O100" r:id="rId43" xr:uid="{4B23BE80-DCBC-43D1-B2BF-40B8E44D1CC1}"/>
    <hyperlink ref="O115" r:id="rId44" xr:uid="{BFE96971-5C6C-4466-9205-FD9ED86B6877}"/>
    <hyperlink ref="O90" r:id="rId45" xr:uid="{DF834D81-A39C-47D2-8306-65F7D26A65C7}"/>
    <hyperlink ref="O67" r:id="rId46" xr:uid="{03934B05-54B2-41BB-87CA-FE9913B90C36}"/>
    <hyperlink ref="O70" r:id="rId47" xr:uid="{E62E0534-1170-48F5-9315-B100277D915E}"/>
    <hyperlink ref="O73" r:id="rId48" xr:uid="{D08EB4AA-1658-4D5A-BC53-3252064E734E}"/>
    <hyperlink ref="O103" r:id="rId49" xr:uid="{AD01261B-8711-4E33-BFDA-A006B6343ABE}"/>
    <hyperlink ref="O106" r:id="rId50" xr:uid="{DF985156-E082-40F7-A90F-9EAABF739841}"/>
    <hyperlink ref="O79" r:id="rId51" xr:uid="{AF1D1707-867B-47B0-8BC1-405C77AFD14E}"/>
    <hyperlink ref="O80" r:id="rId52" xr:uid="{108DF86B-87A2-4701-9A80-AA2FE3727C8D}"/>
    <hyperlink ref="O81" r:id="rId53" xr:uid="{A224B387-B9DB-4980-99A2-6B7D9B75E944}"/>
    <hyperlink ref="O109" r:id="rId54" xr:uid="{5BCCB13F-AD54-453C-B994-D55435FC2469}"/>
    <hyperlink ref="O13" r:id="rId55" xr:uid="{483DF293-79D4-4CEE-AA3C-F8FA8BAC7A6B}"/>
    <hyperlink ref="O112" r:id="rId56" xr:uid="{671B37BE-241E-4DFA-AFFB-C1876ECB73C0}"/>
    <hyperlink ref="O125" r:id="rId57" xr:uid="{FAA79F7A-66A8-4C18-B3AD-53FDA3CC1F9B}"/>
    <hyperlink ref="O97" r:id="rId58" xr:uid="{5283E303-4224-4123-B9E4-10BA3DC56268}"/>
    <hyperlink ref="O87" r:id="rId59" xr:uid="{42C497BB-23F1-41BE-A9E4-9ED0B86BE5A0}"/>
    <hyperlink ref="O91" r:id="rId60" xr:uid="{8B593583-4207-42D7-8823-6E2EA10C47BD}"/>
    <hyperlink ref="O121" r:id="rId61" xr:uid="{7FFE80CD-066C-4BB9-90BE-EA2936084153}"/>
    <hyperlink ref="O122" r:id="rId62" xr:uid="{E4BF368A-A23B-4AFF-83DD-89AF4525E25C}"/>
    <hyperlink ref="O94" r:id="rId63" xr:uid="{769012A5-3D30-4CC2-8BD6-36C6E8A4A46E}"/>
    <hyperlink ref="O118" r:id="rId64" xr:uid="{2233CC76-C090-44BD-B156-03FEDEED4730}"/>
    <hyperlink ref="O19" r:id="rId65" xr:uid="{8FC13D61-3524-420D-BDF3-57CFE8CED1CB}"/>
    <hyperlink ref="O38" r:id="rId66" xr:uid="{723F1C7D-F8CC-4303-90E8-4CBE2C276379}"/>
    <hyperlink ref="O42" r:id="rId67" xr:uid="{271CB144-67C2-4FA9-8D99-518510FBAE70}"/>
    <hyperlink ref="O43" r:id="rId68" xr:uid="{F7DC780E-D816-42E3-AA9F-AE8FD7BDE057}"/>
    <hyperlink ref="O49" r:id="rId69" xr:uid="{393E45F8-63B4-4A49-A0AF-16EDE99664B6}"/>
    <hyperlink ref="O52" r:id="rId70" xr:uid="{03CD2154-2DED-4E7E-9A3D-CD2ED6A075A5}"/>
    <hyperlink ref="O55" r:id="rId71" xr:uid="{5A197F89-8EFA-48C8-A30A-1E80CC7B0AE7}"/>
    <hyperlink ref="O58" r:id="rId72" xr:uid="{C7487B75-D465-4B74-9013-90C65BC390BB}"/>
    <hyperlink ref="O28" r:id="rId73" xr:uid="{61FAEE9D-1F02-4952-B93B-0C0BD209650E}"/>
    <hyperlink ref="O22" r:id="rId74" xr:uid="{FE93F962-D462-41C6-A5BF-FAB1CB893FFB}"/>
    <hyperlink ref="O29" r:id="rId75" xr:uid="{FD6D3017-D694-4CB4-9B0C-40D668EADA65}"/>
    <hyperlink ref="O25" r:id="rId76" xr:uid="{E27E115B-A179-46B6-A2DB-E77DE382F666}"/>
    <hyperlink ref="O16" r:id="rId77" xr:uid="{3D56F610-6F02-492B-9F28-10A2FD32CAB2}"/>
    <hyperlink ref="O32" r:id="rId78" xr:uid="{D581D38B-BC50-407F-89DB-532DD02F764C}"/>
    <hyperlink ref="O35" r:id="rId79" xr:uid="{AD3F6AE0-1425-4E9C-84C8-BF377F613FC1}"/>
    <hyperlink ref="O128" r:id="rId80" xr:uid="{E8DAA80E-DE43-4291-8D8A-21D30C02F6D4}"/>
    <hyperlink ref="O149" r:id="rId81" xr:uid="{C6A4433A-8B69-43A2-B8D5-F6B6D0D4E1C7}"/>
    <hyperlink ref="O169" r:id="rId82" xr:uid="{10671B2B-926D-4D76-B572-5102078E48A2}"/>
    <hyperlink ref="O212" r:id="rId83" xr:uid="{F3D91D93-4AB2-4A1B-8165-0C896BCC8C3D}"/>
    <hyperlink ref="O213" r:id="rId84" xr:uid="{B4D25EC8-1959-4BBE-AC24-CAE04CBC7D0A}"/>
    <hyperlink ref="O214" r:id="rId85" xr:uid="{D04A264C-11B4-4E07-A115-9AA53012D47F}"/>
    <hyperlink ref="C15" r:id="rId86" xr:uid="{FADAD52E-945C-4127-96BD-A9FB9CCD989F}"/>
    <hyperlink ref="C16" r:id="rId87" xr:uid="{4D8BC14C-7318-4041-9D57-31C59DAC72FE}"/>
    <hyperlink ref="C44" r:id="rId88" xr:uid="{FB1CC655-7818-4904-87D3-CBB7D1D17A07}"/>
    <hyperlink ref="C45" r:id="rId89" xr:uid="{55CBFA35-93A7-4900-9E4E-4E5A6A678399}"/>
    <hyperlink ref="C54" r:id="rId90" xr:uid="{1C78DA9E-89B3-4ECB-A79B-AA201D0B1CFD}"/>
    <hyperlink ref="AG14" r:id="rId91" xr:uid="{181D9C0A-DE3C-4A6A-BBC3-B7BB806C9F95}"/>
    <hyperlink ref="AG17" r:id="rId92" xr:uid="{D1E4F028-57BB-4BED-AAC8-C7B42356F4AC}"/>
    <hyperlink ref="AG20" r:id="rId93" xr:uid="{1BE469FA-E6CC-467D-A6E7-49E27ED36EC3}"/>
    <hyperlink ref="AG23" r:id="rId94" xr:uid="{4F021822-3930-41C6-9C30-3BF2C46CA16F}"/>
    <hyperlink ref="AG26" r:id="rId95" xr:uid="{221FB334-7A23-4795-BADF-B5BD238BF766}"/>
    <hyperlink ref="AG29" r:id="rId96" xr:uid="{3BCD962A-17CD-4585-A84D-DCAFBBDC5780}"/>
    <hyperlink ref="AG32" r:id="rId97" xr:uid="{2222C94E-9F59-4E96-B607-1114620A1E4F}"/>
    <hyperlink ref="AG35" r:id="rId98" display="https://www.google.com/search?q=barman+dans+une+discotheque&amp;client=firefox-b-d&amp;sca_esv=595044018&amp;biw=1920&amp;bih=947&amp;tbm=vid&amp;sxsrf=AM9HkKl28i5qPkap_kvSI68isEdc6rjBXQ%3A1704189798712&amp;ei=Zt-TZZz9KtSfkdUP6-i7-AQ&amp;oq=barman+dans+une+discotheque&amp;gs_lp=Eg1nd3Mtd2l6LXZpZGVvIhtiYXJtYW4gZGFucyB1bmUgZGlzY290aGVxdWUqAggAMgUQIRifBUi1dlCOLViWZHABeACQAQCYAUqgAYMHqgECMTS4AQHIAQD4AQHCAgQQIxgnwgIGEAAYFhgewgIIEAAYFhgeGAqIBgE&amp;sclient=gws-wiz-video" xr:uid="{2C8C1FCB-F962-4022-9C04-83E618C73EE4}"/>
    <hyperlink ref="AG38" r:id="rId99" xr:uid="{E4A6A9B5-B908-42FF-BE4C-09E833A3C59E}"/>
    <hyperlink ref="AG41" r:id="rId100" xr:uid="{6EC18400-358C-4277-8D64-78EDC19A9B04}"/>
    <hyperlink ref="AG44" r:id="rId101" xr:uid="{804ACE0D-BF3F-4CF4-BF6F-51CE4868CDCC}"/>
    <hyperlink ref="AG47" r:id="rId102" xr:uid="{43E36891-01DF-4F7E-A575-ED18D12EB5C0}"/>
    <hyperlink ref="AG50" r:id="rId103" xr:uid="{22A19F2C-6262-4D70-A1D5-3C988D51CBA4}"/>
    <hyperlink ref="AG53" r:id="rId104" xr:uid="{E762E20B-6D1F-475E-BEF1-949C7D33D035}"/>
    <hyperlink ref="AG56" r:id="rId105" xr:uid="{2FEF02B0-48D9-417E-BA3D-A63D6E6A222D}"/>
    <hyperlink ref="AG59" r:id="rId106" xr:uid="{C815EFB5-E535-4D86-AC83-C3623D8DBDBC}"/>
    <hyperlink ref="AG62" r:id="rId107" xr:uid="{68C01571-BFFC-4795-953F-7C8E63C8B053}"/>
    <hyperlink ref="AG65" r:id="rId108" xr:uid="{C4A48DBE-DC7B-48EE-B39B-121E779A2DFA}"/>
    <hyperlink ref="AG68" r:id="rId109" xr:uid="{F4AD33CA-6E55-420D-AFD0-2385828896F9}"/>
    <hyperlink ref="AG71" r:id="rId110" xr:uid="{93CC9E98-282A-4126-99B0-702467D5D49B}"/>
    <hyperlink ref="D225" r:id="rId111" xr:uid="{6BBC5622-D2E6-4251-AA60-09A6B287C30D}"/>
    <hyperlink ref="D228" r:id="rId112" xr:uid="{7A491E0F-28DA-4CFD-B54F-AE6E95DA57FE}"/>
    <hyperlink ref="D231" r:id="rId113" xr:uid="{CCD3FA84-B7FC-43FB-B94A-607D84054F64}"/>
    <hyperlink ref="D234" r:id="rId114" xr:uid="{3E300C14-512A-42BB-9941-9429796F6004}"/>
    <hyperlink ref="D237" r:id="rId115" xr:uid="{672063A2-0F5D-49D1-8B5A-739CCCDD7CB5}"/>
    <hyperlink ref="D240" r:id="rId116" xr:uid="{101DC172-2F20-4592-B64B-0F0A513CF8C6}"/>
    <hyperlink ref="D243" r:id="rId117" display="https://www.google.com/search?q=barman+dans+une+discotheque&amp;client=firefox-b-d&amp;sca_esv=595044018&amp;biw=1920&amp;bih=947&amp;tbm=vid&amp;sxsrf=AM9HkKl28i5qPkap_kvSI68isEdc6rjBXQ%3A1704189798712&amp;ei=Zt-TZZz9KtSfkdUP6-i7-AQ&amp;oq=barman+dans+une+discotheque&amp;gs_lp=Eg1nd3Mtd2l6LXZpZGVvIhtiYXJtYW4gZGFucyB1bmUgZGlzY290aGVxdWUqAggAMgUQIRifBUi1dlCOLViWZHABeACQAQCYAUqgAYMHqgECMTS4AQHIAQD4AQHCAgQQIxgnwgIGEAAYFhgewgIIEAAYFhgeGAqIBgE&amp;sclient=gws-wiz-video" xr:uid="{BA3E1EA4-E837-47AA-97BC-DCB836578976}"/>
    <hyperlink ref="D246" r:id="rId118" xr:uid="{385E6797-3ED4-43AB-BC32-0D2FDCFE863E}"/>
    <hyperlink ref="D249" r:id="rId119" xr:uid="{E9FD8ADE-2155-4E7B-9F03-CFA1CE8ED7D7}"/>
    <hyperlink ref="D252" r:id="rId120" xr:uid="{C214CCDD-A970-4A5D-92EA-076F52771D71}"/>
    <hyperlink ref="D255" r:id="rId121" xr:uid="{400D32E3-12A2-4500-8230-C7236856413F}"/>
    <hyperlink ref="D258" r:id="rId122" xr:uid="{7D5DA657-57C1-4881-B35D-8ED3DB84FFF2}"/>
    <hyperlink ref="D261" r:id="rId123" xr:uid="{B80F34CE-B422-4BBE-97D8-787CC03AB4C7}"/>
    <hyperlink ref="D264" r:id="rId124" xr:uid="{86825B3F-E993-4A3B-A960-4A5E04942858}"/>
    <hyperlink ref="D267" r:id="rId125" xr:uid="{120B5593-FA6A-43E8-BA97-80B616A17D84}"/>
    <hyperlink ref="D270" r:id="rId126" xr:uid="{BF452590-470D-4499-96F9-D85A78F94FBE}"/>
    <hyperlink ref="D273" r:id="rId127" xr:uid="{913BCE07-1B9B-49B7-BD93-B745F53CE469}"/>
    <hyperlink ref="D276" r:id="rId128" xr:uid="{5973422E-CC07-4655-BED4-311403185E79}"/>
    <hyperlink ref="D279" r:id="rId129" xr:uid="{4AA4FE39-7845-4193-AEAB-17A3F137DA5B}"/>
  </hyperlinks>
  <printOptions horizontalCentered="1"/>
  <pageMargins left="0.31496062992125984" right="0.11811023622047245" top="0.15748031496062992" bottom="0.15748031496062992" header="0.11811023622047245" footer="0.11811023622047245"/>
  <pageSetup paperSize="9" scale="15" orientation="portrait" r:id="rId130"/>
  <drawing r:id="rId13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D722A-4256-48D4-8CCE-62A617DBA3A8}">
  <dimension ref="A1:AH673"/>
  <sheetViews>
    <sheetView zoomScale="75" zoomScaleNormal="75" workbookViewId="0">
      <selection activeCell="V10" sqref="U10:V10"/>
    </sheetView>
  </sheetViews>
  <sheetFormatPr baseColWidth="10" defaultRowHeight="15"/>
  <cols>
    <col min="1" max="1" width="3.85546875" customWidth="1"/>
    <col min="2" max="2" width="13.28515625" customWidth="1"/>
    <col min="4" max="4" width="13.7109375" customWidth="1"/>
    <col min="5" max="8" width="28.7109375" customWidth="1"/>
    <col min="9" max="9" width="13.7109375" customWidth="1"/>
    <col min="10" max="10" width="15.5703125" customWidth="1"/>
    <col min="11" max="11" width="16.28515625" customWidth="1"/>
    <col min="12" max="12" width="13.85546875" customWidth="1"/>
    <col min="16" max="16" width="29.7109375" customWidth="1"/>
    <col min="17" max="17" width="18" customWidth="1"/>
    <col min="18" max="19" width="16" customWidth="1"/>
    <col min="20" max="20" width="4.5703125" customWidth="1"/>
  </cols>
  <sheetData>
    <row r="1" spans="1:33" s="336" customFormat="1" ht="30" customHeight="1">
      <c r="A1" s="331"/>
      <c r="B1" s="331"/>
      <c r="C1" s="331"/>
      <c r="D1" s="331"/>
      <c r="E1" s="331"/>
      <c r="F1" s="331"/>
      <c r="G1" s="331"/>
      <c r="H1" s="331"/>
      <c r="I1" s="331"/>
      <c r="J1" s="331"/>
      <c r="K1" s="331"/>
      <c r="L1" s="518"/>
      <c r="M1" s="518"/>
      <c r="N1" s="518"/>
      <c r="O1" s="518"/>
      <c r="P1" s="518"/>
      <c r="Q1" s="335"/>
      <c r="R1" s="335"/>
      <c r="S1" s="335"/>
      <c r="T1" s="335"/>
    </row>
    <row r="2" spans="1:33" s="336" customFormat="1" ht="30" customHeight="1">
      <c r="A2" s="331"/>
      <c r="B2" s="526" t="s">
        <v>2391</v>
      </c>
      <c r="C2" s="524"/>
      <c r="D2" s="331"/>
      <c r="E2" s="331"/>
      <c r="F2" s="331"/>
      <c r="G2" s="331"/>
      <c r="H2" s="331"/>
      <c r="I2" s="518"/>
      <c r="J2" s="331"/>
      <c r="K2" s="331"/>
      <c r="L2" s="518"/>
      <c r="M2" s="518"/>
      <c r="N2" s="518"/>
      <c r="O2" s="518"/>
      <c r="P2" s="518"/>
      <c r="Q2" s="335"/>
      <c r="R2" s="335"/>
      <c r="S2" s="523"/>
      <c r="T2" s="335"/>
    </row>
    <row r="3" spans="1:33" s="336" customFormat="1" ht="30" hidden="1" customHeight="1">
      <c r="A3" s="331"/>
      <c r="B3" s="519"/>
      <c r="C3" s="524"/>
      <c r="D3" s="331"/>
      <c r="E3" s="331"/>
      <c r="F3" s="331"/>
      <c r="G3" s="331"/>
      <c r="H3" s="331"/>
      <c r="I3" s="518"/>
      <c r="J3" s="331"/>
      <c r="K3" s="331"/>
      <c r="L3" s="518"/>
      <c r="M3" s="518"/>
      <c r="N3" s="518"/>
      <c r="O3" s="518"/>
      <c r="P3" s="518"/>
      <c r="Q3" s="335"/>
      <c r="R3" s="335"/>
      <c r="S3" s="523"/>
      <c r="T3" s="335"/>
    </row>
    <row r="4" spans="1:33" s="336" customFormat="1" ht="30" customHeight="1">
      <c r="A4" s="331"/>
      <c r="B4" s="525" t="s">
        <v>2388</v>
      </c>
      <c r="C4" s="524"/>
      <c r="D4" s="331"/>
      <c r="E4" s="331"/>
      <c r="F4" s="331"/>
      <c r="G4" s="331"/>
      <c r="H4" s="331"/>
      <c r="I4" s="518"/>
      <c r="J4" s="331"/>
      <c r="K4" s="331"/>
      <c r="L4" s="518"/>
      <c r="M4" s="518"/>
      <c r="N4" s="518"/>
      <c r="O4" s="518"/>
      <c r="P4" s="518"/>
      <c r="Q4" s="335"/>
      <c r="R4" s="335"/>
      <c r="S4" s="523"/>
      <c r="T4" s="335"/>
    </row>
    <row r="5" spans="1:33" s="336" customFormat="1" ht="30" customHeight="1">
      <c r="A5" s="331"/>
      <c r="B5" s="643" t="s">
        <v>2387</v>
      </c>
      <c r="C5" s="643"/>
      <c r="D5" s="522" t="str">
        <f ca="1">CELL("nomfichier")</f>
        <v>D:\Desktop\BAR\[BAR.INFOS.1.xlsx]Nota.du.04.Juin.2025</v>
      </c>
      <c r="E5" s="520"/>
      <c r="F5" s="520"/>
      <c r="G5" s="520"/>
      <c r="H5" s="520"/>
      <c r="I5" s="521"/>
      <c r="J5" s="520"/>
      <c r="K5" s="520"/>
      <c r="L5" s="520"/>
      <c r="M5" s="520"/>
      <c r="N5" s="520"/>
      <c r="O5" s="520"/>
      <c r="P5" s="520"/>
      <c r="Q5" s="520"/>
      <c r="R5" s="520"/>
      <c r="S5" s="528" t="s">
        <v>2956</v>
      </c>
      <c r="T5" s="335"/>
    </row>
    <row r="6" spans="1:33" s="336" customFormat="1" ht="30" customHeight="1">
      <c r="A6" s="331"/>
      <c r="B6" s="519"/>
      <c r="C6" s="331"/>
      <c r="D6" s="331"/>
      <c r="E6" s="331"/>
      <c r="F6" s="331"/>
      <c r="G6" s="331"/>
      <c r="H6" s="331"/>
      <c r="I6" s="518"/>
      <c r="J6" s="331"/>
      <c r="K6" s="331"/>
      <c r="L6" s="518"/>
      <c r="M6" s="518"/>
      <c r="N6" s="518"/>
      <c r="O6" s="518"/>
      <c r="P6" s="518"/>
      <c r="Q6" s="335"/>
      <c r="R6" s="335"/>
      <c r="S6" s="335"/>
      <c r="T6" s="335"/>
    </row>
    <row r="7" spans="1:33" s="336" customFormat="1" ht="30" customHeight="1">
      <c r="A7" s="331"/>
      <c r="B7" s="332"/>
      <c r="C7" s="332"/>
      <c r="D7" s="332"/>
      <c r="E7" s="332"/>
      <c r="F7" s="332"/>
      <c r="G7" s="332"/>
      <c r="H7" s="332"/>
      <c r="I7" s="332"/>
      <c r="J7" s="332"/>
      <c r="K7" s="332"/>
      <c r="L7" s="332"/>
      <c r="M7" s="332"/>
      <c r="N7" s="332"/>
      <c r="O7" s="333"/>
      <c r="P7" s="333"/>
      <c r="Q7" s="333"/>
      <c r="R7" s="333"/>
      <c r="S7" s="334"/>
      <c r="T7" s="335"/>
    </row>
    <row r="8" spans="1:33" s="336" customFormat="1" ht="30" customHeight="1">
      <c r="A8" s="331"/>
      <c r="B8" s="332"/>
      <c r="C8" s="332" t="s">
        <v>2385</v>
      </c>
      <c r="D8" s="332"/>
      <c r="E8" s="332"/>
      <c r="F8" s="332"/>
      <c r="G8" s="332"/>
      <c r="H8" s="332"/>
      <c r="I8" s="332"/>
      <c r="J8" s="332"/>
      <c r="K8" s="332"/>
      <c r="L8" s="332"/>
      <c r="M8" s="332"/>
      <c r="N8" s="332"/>
      <c r="O8" s="333"/>
      <c r="P8" s="333"/>
      <c r="Q8" s="333"/>
      <c r="R8" s="333"/>
      <c r="S8" s="334"/>
      <c r="T8" s="335"/>
    </row>
    <row r="9" spans="1:33" s="336" customFormat="1" ht="30" customHeight="1">
      <c r="A9" s="331"/>
      <c r="B9" s="332"/>
      <c r="C9" s="332"/>
      <c r="D9" s="332"/>
      <c r="E9" s="332"/>
      <c r="F9" s="332"/>
      <c r="G9" s="332"/>
      <c r="H9" s="332"/>
      <c r="I9" s="332"/>
      <c r="J9" s="332"/>
      <c r="K9" s="332"/>
      <c r="L9" s="332"/>
      <c r="M9" s="332"/>
      <c r="N9" s="332"/>
      <c r="O9" s="333"/>
      <c r="P9" s="333"/>
      <c r="Q9" s="333"/>
      <c r="R9" s="333"/>
      <c r="S9" s="334"/>
      <c r="T9" s="335"/>
    </row>
    <row r="10" spans="1:33">
      <c r="A10" s="337"/>
      <c r="B10" s="337"/>
      <c r="C10" s="337"/>
      <c r="D10" s="337"/>
      <c r="E10" s="337"/>
      <c r="F10" s="337"/>
      <c r="G10" s="337"/>
      <c r="H10" s="337"/>
      <c r="I10" s="337"/>
      <c r="J10" s="337"/>
      <c r="K10" s="337"/>
      <c r="L10" s="337"/>
      <c r="M10" s="337"/>
      <c r="N10" s="337"/>
      <c r="O10" s="337"/>
      <c r="P10" s="337"/>
      <c r="Q10" s="337"/>
      <c r="R10" s="337"/>
      <c r="S10" s="337"/>
      <c r="T10" s="337"/>
      <c r="U10" s="336"/>
      <c r="V10" s="336"/>
      <c r="W10" s="336"/>
      <c r="X10" s="336"/>
    </row>
    <row r="11" spans="1:33" s="342" customFormat="1" ht="27">
      <c r="A11" s="331"/>
      <c r="B11" s="338"/>
      <c r="C11" s="517" t="s">
        <v>2955</v>
      </c>
      <c r="D11" s="333"/>
      <c r="E11" s="333"/>
      <c r="F11" s="333"/>
      <c r="G11" s="333"/>
      <c r="H11" s="333"/>
      <c r="I11" s="333"/>
      <c r="J11" s="333"/>
      <c r="K11" s="333"/>
      <c r="L11" s="333"/>
      <c r="M11" s="333"/>
      <c r="N11" s="333"/>
      <c r="O11" s="333"/>
      <c r="P11" s="333"/>
      <c r="Q11" s="333"/>
      <c r="R11" s="334"/>
      <c r="S11" s="334"/>
      <c r="T11" s="331"/>
      <c r="U11" s="336"/>
      <c r="V11" s="336"/>
      <c r="W11" s="336"/>
      <c r="X11" s="336"/>
      <c r="Y11" s="336"/>
      <c r="Z11" s="336"/>
      <c r="AA11" s="336"/>
      <c r="AB11" s="336"/>
      <c r="AC11" s="336"/>
      <c r="AD11" s="336"/>
      <c r="AE11" s="336"/>
      <c r="AF11" s="336"/>
      <c r="AG11" s="336"/>
    </row>
    <row r="12" spans="1:33" s="342" customFormat="1" ht="27">
      <c r="A12" s="331"/>
      <c r="B12" s="338"/>
      <c r="C12" s="332"/>
      <c r="D12" s="333"/>
      <c r="E12" s="333"/>
      <c r="F12" s="333"/>
      <c r="G12" s="333"/>
      <c r="H12" s="333"/>
      <c r="I12" s="333"/>
      <c r="J12" s="333"/>
      <c r="K12" s="469"/>
      <c r="L12" s="333"/>
      <c r="M12" s="333"/>
      <c r="N12" s="333"/>
      <c r="O12" s="333"/>
      <c r="P12" s="333"/>
      <c r="Q12" s="333"/>
      <c r="R12" s="334"/>
      <c r="S12" s="334"/>
      <c r="T12" s="331"/>
      <c r="U12" s="336"/>
      <c r="V12" s="336"/>
      <c r="W12" s="336"/>
      <c r="X12" s="336"/>
      <c r="Y12" s="336"/>
      <c r="Z12" s="336"/>
      <c r="AA12" s="336"/>
      <c r="AB12" s="336"/>
      <c r="AC12" s="336"/>
      <c r="AD12" s="336"/>
      <c r="AE12" s="336"/>
      <c r="AF12" s="336"/>
      <c r="AG12" s="336"/>
    </row>
    <row r="13" spans="1:33" s="342" customFormat="1" ht="27">
      <c r="A13" s="331"/>
      <c r="B13" s="338"/>
      <c r="C13" s="332" t="s">
        <v>2954</v>
      </c>
      <c r="D13" s="333"/>
      <c r="E13" s="333"/>
      <c r="F13" s="333"/>
      <c r="G13" s="333"/>
      <c r="H13" s="333"/>
      <c r="I13" s="333"/>
      <c r="J13" s="333"/>
      <c r="K13" s="333"/>
      <c r="L13" s="333"/>
      <c r="M13" s="333"/>
      <c r="N13" s="333"/>
      <c r="O13" s="333"/>
      <c r="P13" s="333"/>
      <c r="Q13" s="333"/>
      <c r="R13" s="334"/>
      <c r="S13" s="334"/>
      <c r="T13" s="331"/>
      <c r="U13" s="336"/>
      <c r="V13" s="336"/>
      <c r="W13" s="336"/>
      <c r="X13" s="336"/>
      <c r="Y13" s="336"/>
      <c r="Z13" s="336"/>
      <c r="AA13" s="336"/>
      <c r="AB13" s="336"/>
      <c r="AC13" s="336"/>
      <c r="AD13" s="336"/>
      <c r="AE13" s="336"/>
      <c r="AF13" s="336"/>
      <c r="AG13" s="336"/>
    </row>
    <row r="14" spans="1:33" s="342" customFormat="1" ht="27">
      <c r="A14" s="331"/>
      <c r="B14" s="338"/>
      <c r="C14" s="332"/>
      <c r="D14" s="333"/>
      <c r="E14" s="333"/>
      <c r="F14" s="333"/>
      <c r="G14" s="333"/>
      <c r="H14" s="333"/>
      <c r="I14" s="333"/>
      <c r="J14" s="333"/>
      <c r="K14" s="333"/>
      <c r="L14" s="333"/>
      <c r="M14" s="333"/>
      <c r="N14" s="333"/>
      <c r="O14" s="333"/>
      <c r="P14" s="333"/>
      <c r="Q14" s="333"/>
      <c r="R14" s="334"/>
      <c r="S14" s="334"/>
      <c r="T14" s="331"/>
      <c r="U14" s="336"/>
      <c r="V14" s="336"/>
      <c r="W14" s="336"/>
      <c r="X14" s="336"/>
      <c r="Y14" s="336"/>
      <c r="Z14" s="336"/>
      <c r="AA14" s="336"/>
      <c r="AB14" s="336"/>
      <c r="AC14" s="336"/>
      <c r="AD14" s="336"/>
      <c r="AE14" s="336"/>
      <c r="AF14" s="336"/>
      <c r="AG14" s="336"/>
    </row>
    <row r="15" spans="1:33" s="342" customFormat="1" ht="27">
      <c r="A15" s="331"/>
      <c r="B15" s="333"/>
      <c r="C15" s="469" t="s">
        <v>2953</v>
      </c>
      <c r="D15" s="333"/>
      <c r="E15" s="333"/>
      <c r="F15" s="333"/>
      <c r="G15" s="333"/>
      <c r="H15" s="333"/>
      <c r="I15" s="333"/>
      <c r="J15" s="333"/>
      <c r="K15" s="469"/>
      <c r="L15" s="333"/>
      <c r="M15" s="333"/>
      <c r="N15" s="333"/>
      <c r="O15" s="333"/>
      <c r="P15" s="333"/>
      <c r="Q15" s="333"/>
      <c r="R15" s="334"/>
      <c r="S15" s="334"/>
      <c r="T15" s="331"/>
      <c r="U15" s="336"/>
      <c r="V15" s="336"/>
      <c r="W15" s="336"/>
      <c r="X15" s="336"/>
      <c r="Y15" s="336"/>
      <c r="Z15" s="336"/>
      <c r="AA15" s="336"/>
      <c r="AB15" s="336"/>
      <c r="AC15" s="336"/>
      <c r="AD15" s="336"/>
      <c r="AE15" s="336"/>
      <c r="AF15" s="336"/>
      <c r="AG15" s="336"/>
    </row>
    <row r="16" spans="1:33" s="342" customFormat="1" ht="27">
      <c r="A16" s="331"/>
      <c r="B16" s="338"/>
      <c r="C16" s="332"/>
      <c r="D16" s="333"/>
      <c r="E16" s="333"/>
      <c r="F16" s="333"/>
      <c r="G16" s="333"/>
      <c r="H16" s="333"/>
      <c r="I16" s="333"/>
      <c r="J16" s="333"/>
      <c r="K16" s="469"/>
      <c r="L16" s="333"/>
      <c r="M16" s="333"/>
      <c r="N16" s="333"/>
      <c r="O16" s="333"/>
      <c r="P16" s="333"/>
      <c r="Q16" s="333"/>
      <c r="R16" s="334"/>
      <c r="S16" s="334"/>
      <c r="T16" s="331"/>
      <c r="U16" s="336"/>
      <c r="V16" s="336"/>
      <c r="W16" s="336"/>
      <c r="X16" s="336"/>
      <c r="Y16" s="336"/>
      <c r="Z16" s="336"/>
      <c r="AA16" s="336"/>
      <c r="AB16" s="336"/>
      <c r="AC16" s="336"/>
      <c r="AD16" s="336"/>
      <c r="AE16" s="336"/>
      <c r="AF16" s="336"/>
      <c r="AG16" s="336"/>
    </row>
    <row r="17" spans="1:34">
      <c r="A17" s="337"/>
      <c r="B17" s="337"/>
      <c r="C17" s="337"/>
      <c r="D17" s="337"/>
      <c r="E17" s="337"/>
      <c r="F17" s="337"/>
      <c r="G17" s="337"/>
      <c r="H17" s="337"/>
      <c r="I17" s="337"/>
      <c r="J17" s="337"/>
      <c r="K17" s="337"/>
      <c r="L17" s="337"/>
      <c r="M17" s="337"/>
      <c r="N17" s="337"/>
      <c r="O17" s="337"/>
      <c r="P17" s="337"/>
      <c r="Q17" s="337"/>
      <c r="R17" s="337"/>
      <c r="S17" s="337"/>
      <c r="T17" s="337"/>
      <c r="U17" s="336"/>
      <c r="V17" s="336"/>
      <c r="W17" s="336"/>
      <c r="X17" s="336"/>
    </row>
    <row r="18" spans="1:34" s="342" customFormat="1" ht="35.25" customHeight="1">
      <c r="A18" s="331"/>
      <c r="B18" s="338"/>
      <c r="C18" s="332" t="s">
        <v>2952</v>
      </c>
      <c r="D18" s="333"/>
      <c r="E18" s="333"/>
      <c r="F18" s="333"/>
      <c r="G18" s="333"/>
      <c r="H18" s="333"/>
      <c r="I18" s="333"/>
      <c r="J18" s="333"/>
      <c r="K18" s="333"/>
      <c r="L18" s="333"/>
      <c r="M18" s="333"/>
      <c r="N18" s="333"/>
      <c r="O18" s="333"/>
      <c r="P18" s="333"/>
      <c r="Q18" s="333"/>
      <c r="R18" s="334"/>
      <c r="S18" s="334"/>
      <c r="T18" s="331"/>
      <c r="U18" s="336"/>
      <c r="V18" s="336"/>
      <c r="W18" s="336"/>
      <c r="X18" s="336"/>
      <c r="Y18" s="336"/>
      <c r="Z18" s="336"/>
      <c r="AA18" s="336"/>
      <c r="AB18" s="336"/>
      <c r="AC18" s="336"/>
      <c r="AD18" s="336"/>
      <c r="AE18" s="336"/>
      <c r="AF18" s="336"/>
      <c r="AG18" s="336"/>
    </row>
    <row r="19" spans="1:34" s="342" customFormat="1" ht="38.25" customHeight="1">
      <c r="A19" s="331"/>
      <c r="B19" s="333"/>
      <c r="C19" s="469" t="s">
        <v>2951</v>
      </c>
      <c r="D19" s="333"/>
      <c r="E19" s="333"/>
      <c r="F19" s="333"/>
      <c r="G19" s="333"/>
      <c r="H19" s="333"/>
      <c r="I19" s="333"/>
      <c r="J19" s="333"/>
      <c r="K19" s="333"/>
      <c r="L19" s="333"/>
      <c r="M19" s="333"/>
      <c r="N19" s="333"/>
      <c r="O19" s="333"/>
      <c r="P19" s="333"/>
      <c r="Q19" s="333"/>
      <c r="R19" s="334"/>
      <c r="S19" s="334"/>
      <c r="T19" s="331"/>
      <c r="U19" s="336"/>
      <c r="V19" s="336"/>
      <c r="W19" s="336"/>
      <c r="X19" s="336"/>
      <c r="Y19" s="336"/>
      <c r="Z19" s="336"/>
      <c r="AA19" s="336"/>
      <c r="AB19" s="336"/>
      <c r="AC19" s="336"/>
      <c r="AD19" s="336"/>
      <c r="AE19" s="336"/>
      <c r="AF19" s="336"/>
      <c r="AG19" s="336"/>
    </row>
    <row r="20" spans="1:34" s="342" customFormat="1" ht="38.25" customHeight="1">
      <c r="A20" s="331"/>
      <c r="B20" s="333"/>
      <c r="C20" s="469" t="s">
        <v>2950</v>
      </c>
      <c r="D20" s="333"/>
      <c r="E20" s="333"/>
      <c r="F20" s="333"/>
      <c r="G20" s="333"/>
      <c r="H20" s="333"/>
      <c r="I20" s="333"/>
      <c r="J20" s="333"/>
      <c r="K20" s="469"/>
      <c r="L20" s="333"/>
      <c r="M20" s="333"/>
      <c r="N20" s="333"/>
      <c r="O20" s="333"/>
      <c r="P20" s="333"/>
      <c r="Q20" s="333"/>
      <c r="R20" s="334"/>
      <c r="S20" s="334"/>
      <c r="T20" s="331"/>
      <c r="U20" s="336"/>
      <c r="V20" s="336"/>
      <c r="W20" s="336"/>
      <c r="X20" s="336"/>
      <c r="Y20" s="336"/>
      <c r="Z20" s="336"/>
      <c r="AA20" s="336"/>
      <c r="AB20" s="336"/>
      <c r="AC20" s="336"/>
      <c r="AD20" s="336"/>
      <c r="AE20" s="336"/>
      <c r="AF20" s="336"/>
      <c r="AG20" s="336"/>
    </row>
    <row r="21" spans="1:34" s="342" customFormat="1" ht="38.25" customHeight="1">
      <c r="A21" s="331"/>
      <c r="B21" s="338"/>
      <c r="C21" s="332" t="s">
        <v>2949</v>
      </c>
      <c r="D21" s="333"/>
      <c r="E21" s="333"/>
      <c r="F21" s="333"/>
      <c r="G21" s="333"/>
      <c r="H21" s="333"/>
      <c r="I21" s="333"/>
      <c r="J21" s="333"/>
      <c r="K21" s="469"/>
      <c r="L21" s="333"/>
      <c r="M21" s="333"/>
      <c r="N21" s="333"/>
      <c r="O21" s="333"/>
      <c r="P21" s="333"/>
      <c r="Q21" s="333"/>
      <c r="R21" s="334"/>
      <c r="S21" s="334"/>
      <c r="T21" s="331"/>
      <c r="U21" s="336"/>
      <c r="V21" s="336"/>
      <c r="W21" s="336"/>
      <c r="X21" s="336"/>
      <c r="Y21" s="336"/>
      <c r="Z21" s="336"/>
      <c r="AA21" s="336"/>
      <c r="AB21" s="336"/>
      <c r="AC21" s="336"/>
      <c r="AD21" s="336"/>
      <c r="AE21" s="336"/>
      <c r="AF21" s="336"/>
      <c r="AG21" s="336"/>
    </row>
    <row r="22" spans="1:34" s="342" customFormat="1" ht="38.25" customHeight="1">
      <c r="A22" s="331"/>
      <c r="B22" s="333"/>
      <c r="C22" s="469" t="s">
        <v>2948</v>
      </c>
      <c r="D22" s="333"/>
      <c r="E22" s="333"/>
      <c r="F22" s="333"/>
      <c r="G22" s="333"/>
      <c r="H22" s="333"/>
      <c r="I22" s="333"/>
      <c r="J22" s="333"/>
      <c r="K22" s="469"/>
      <c r="L22" s="333"/>
      <c r="M22" s="333"/>
      <c r="N22" s="333"/>
      <c r="O22" s="333"/>
      <c r="P22" s="333"/>
      <c r="Q22" s="333"/>
      <c r="R22" s="334"/>
      <c r="S22" s="334"/>
      <c r="T22" s="331"/>
      <c r="U22" s="336"/>
      <c r="V22" s="336"/>
      <c r="W22" s="336"/>
      <c r="X22" s="336"/>
      <c r="Y22" s="336"/>
      <c r="Z22" s="336"/>
      <c r="AA22" s="336"/>
      <c r="AB22" s="336"/>
      <c r="AC22" s="336"/>
      <c r="AD22" s="336"/>
      <c r="AE22" s="336"/>
      <c r="AF22" s="336"/>
      <c r="AG22" s="336"/>
    </row>
    <row r="23" spans="1:34" s="342" customFormat="1" ht="38.25" customHeight="1">
      <c r="A23" s="331"/>
      <c r="B23" s="338"/>
      <c r="C23" s="516" t="s">
        <v>2947</v>
      </c>
      <c r="D23" s="333"/>
      <c r="E23" s="333"/>
      <c r="F23" s="333"/>
      <c r="G23" s="333"/>
      <c r="H23" s="333"/>
      <c r="I23" s="333"/>
      <c r="J23" s="333"/>
      <c r="K23" s="469"/>
      <c r="L23" s="333"/>
      <c r="M23" s="333"/>
      <c r="N23" s="333"/>
      <c r="O23" s="333"/>
      <c r="P23" s="333"/>
      <c r="Q23" s="333"/>
      <c r="R23" s="334"/>
      <c r="S23" s="334"/>
      <c r="T23" s="331"/>
      <c r="U23" s="336"/>
      <c r="V23" s="336"/>
      <c r="W23" s="336"/>
      <c r="X23" s="336"/>
      <c r="Y23" s="336"/>
      <c r="Z23" s="336"/>
      <c r="AA23" s="336"/>
      <c r="AB23" s="336"/>
      <c r="AC23" s="336"/>
      <c r="AD23" s="336"/>
      <c r="AE23" s="336"/>
      <c r="AF23" s="336"/>
      <c r="AG23" s="336"/>
    </row>
    <row r="24" spans="1:34" s="342" customFormat="1" ht="38.25" customHeight="1">
      <c r="A24" s="331"/>
      <c r="B24" s="338"/>
      <c r="C24" s="332"/>
      <c r="D24" s="333"/>
      <c r="E24" s="333"/>
      <c r="F24" s="333"/>
      <c r="G24" s="333"/>
      <c r="H24" s="333"/>
      <c r="I24" s="333"/>
      <c r="J24" s="333"/>
      <c r="K24" s="469"/>
      <c r="L24" s="333"/>
      <c r="M24" s="333"/>
      <c r="N24" s="333"/>
      <c r="O24" s="333"/>
      <c r="P24" s="333"/>
      <c r="Q24" s="333"/>
      <c r="R24" s="334"/>
      <c r="S24" s="334"/>
      <c r="T24" s="331"/>
      <c r="U24" s="336"/>
      <c r="V24" s="336"/>
      <c r="W24" s="336"/>
      <c r="X24" s="336"/>
      <c r="Y24" s="336"/>
      <c r="Z24" s="336"/>
      <c r="AA24" s="336"/>
      <c r="AB24" s="336"/>
      <c r="AC24" s="336"/>
      <c r="AD24" s="336"/>
      <c r="AE24" s="336"/>
      <c r="AF24" s="336"/>
      <c r="AG24" s="336"/>
    </row>
    <row r="25" spans="1:34">
      <c r="A25" s="337"/>
      <c r="B25" s="337"/>
      <c r="C25" s="337"/>
      <c r="D25" s="337"/>
      <c r="E25" s="337"/>
      <c r="F25" s="337"/>
      <c r="G25" s="337"/>
      <c r="H25" s="337"/>
      <c r="I25" s="337"/>
      <c r="J25" s="337"/>
      <c r="K25" s="337"/>
      <c r="L25" s="337"/>
      <c r="M25" s="337"/>
      <c r="N25" s="337"/>
      <c r="O25" s="337"/>
      <c r="P25" s="337"/>
      <c r="Q25" s="337"/>
      <c r="R25" s="337"/>
      <c r="S25" s="337"/>
      <c r="T25" s="337"/>
      <c r="U25" s="336"/>
      <c r="V25" s="336"/>
      <c r="W25" s="336"/>
      <c r="X25" s="336"/>
    </row>
    <row r="26" spans="1:34" s="342" customFormat="1" ht="40.5" customHeight="1">
      <c r="A26" s="331"/>
      <c r="B26" s="338"/>
      <c r="C26" s="510" t="s">
        <v>2946</v>
      </c>
      <c r="D26" s="339"/>
      <c r="E26" s="340"/>
      <c r="F26" s="332"/>
      <c r="G26" s="332"/>
      <c r="H26" s="341"/>
      <c r="I26" s="332"/>
      <c r="J26" s="332"/>
      <c r="K26" s="332"/>
      <c r="L26" s="332"/>
      <c r="M26" s="332"/>
      <c r="N26" s="332"/>
      <c r="O26" s="332"/>
      <c r="P26" s="333"/>
      <c r="Q26" s="332"/>
      <c r="R26" s="332"/>
      <c r="S26" s="332"/>
      <c r="T26" s="331"/>
      <c r="U26" s="336"/>
      <c r="V26" s="336"/>
      <c r="W26" s="336"/>
      <c r="X26" s="336"/>
      <c r="Y26" s="336"/>
      <c r="Z26" s="336"/>
      <c r="AA26" s="336"/>
      <c r="AB26" s="336"/>
      <c r="AC26" s="336"/>
      <c r="AD26" s="336"/>
      <c r="AE26" s="336"/>
      <c r="AF26" s="336"/>
      <c r="AG26" s="336"/>
      <c r="AH26" s="336"/>
    </row>
    <row r="27" spans="1:34" s="342" customFormat="1" ht="40.5" customHeight="1">
      <c r="A27" s="331"/>
      <c r="B27" s="332"/>
      <c r="C27" s="343"/>
      <c r="D27" s="637" t="s">
        <v>2945</v>
      </c>
      <c r="E27" s="637"/>
      <c r="F27" s="637"/>
      <c r="G27" s="637"/>
      <c r="H27" s="637"/>
      <c r="I27" s="637"/>
      <c r="J27" s="637"/>
      <c r="K27" s="637"/>
      <c r="L27" s="332"/>
      <c r="M27" s="332"/>
      <c r="N27" s="332"/>
      <c r="O27" s="333"/>
      <c r="P27" s="332"/>
      <c r="Q27" s="332"/>
      <c r="R27" s="332"/>
      <c r="S27" s="334"/>
      <c r="T27" s="331"/>
      <c r="U27" s="336"/>
      <c r="V27" s="336"/>
      <c r="W27" s="336"/>
      <c r="X27" s="336"/>
      <c r="Y27" s="336"/>
      <c r="Z27" s="336"/>
      <c r="AA27" s="336"/>
      <c r="AB27" s="336"/>
      <c r="AC27" s="336"/>
      <c r="AD27" s="336"/>
      <c r="AE27" s="336"/>
      <c r="AF27" s="336"/>
      <c r="AG27" s="336"/>
    </row>
    <row r="28" spans="1:34" s="342" customFormat="1" ht="40.5" customHeight="1">
      <c r="A28" s="331"/>
      <c r="B28" s="332"/>
      <c r="C28" s="343"/>
      <c r="D28" s="637" t="s">
        <v>2944</v>
      </c>
      <c r="E28" s="637"/>
      <c r="F28" s="637"/>
      <c r="G28" s="637"/>
      <c r="H28" s="637"/>
      <c r="I28" s="637"/>
      <c r="J28" s="637"/>
      <c r="K28" s="637"/>
      <c r="L28" s="332"/>
      <c r="M28" s="332"/>
      <c r="N28" s="332"/>
      <c r="O28" s="333"/>
      <c r="P28" s="332"/>
      <c r="Q28" s="332"/>
      <c r="R28" s="332"/>
      <c r="S28" s="334"/>
      <c r="T28" s="331"/>
      <c r="U28" s="336"/>
      <c r="V28" s="336"/>
      <c r="W28" s="336"/>
      <c r="X28" s="336"/>
      <c r="Y28" s="336"/>
      <c r="Z28" s="336"/>
      <c r="AA28" s="336"/>
      <c r="AB28" s="336"/>
      <c r="AC28" s="336"/>
      <c r="AD28" s="336"/>
      <c r="AE28" s="336"/>
      <c r="AF28" s="336"/>
      <c r="AG28" s="336"/>
    </row>
    <row r="29" spans="1:34" s="342" customFormat="1" ht="40.5" customHeight="1">
      <c r="A29" s="331"/>
      <c r="B29" s="332"/>
      <c r="C29" s="343"/>
      <c r="D29" s="637" t="s">
        <v>2943</v>
      </c>
      <c r="E29" s="637"/>
      <c r="F29" s="637"/>
      <c r="G29" s="637"/>
      <c r="H29" s="637"/>
      <c r="I29" s="637"/>
      <c r="J29" s="637"/>
      <c r="K29" s="637"/>
      <c r="L29" s="332"/>
      <c r="M29" s="332"/>
      <c r="N29" s="332"/>
      <c r="O29" s="333"/>
      <c r="P29" s="332"/>
      <c r="Q29" s="332"/>
      <c r="R29" s="332"/>
      <c r="S29" s="334"/>
      <c r="T29" s="331"/>
      <c r="U29" s="336"/>
      <c r="V29" s="336"/>
      <c r="W29" s="336"/>
      <c r="X29" s="336"/>
      <c r="Y29" s="336"/>
      <c r="Z29" s="336"/>
      <c r="AA29" s="336"/>
      <c r="AB29" s="336"/>
      <c r="AC29" s="336"/>
      <c r="AD29" s="336"/>
      <c r="AE29" s="336"/>
      <c r="AF29" s="336"/>
      <c r="AG29" s="336"/>
    </row>
    <row r="30" spans="1:34" s="342" customFormat="1" ht="40.5" customHeight="1">
      <c r="A30" s="331"/>
      <c r="B30" s="332"/>
      <c r="C30" s="343"/>
      <c r="D30" s="637" t="s">
        <v>2942</v>
      </c>
      <c r="E30" s="637"/>
      <c r="F30" s="637"/>
      <c r="G30" s="637"/>
      <c r="H30" s="637"/>
      <c r="I30" s="637"/>
      <c r="J30" s="637"/>
      <c r="K30" s="637"/>
      <c r="L30" s="332"/>
      <c r="M30" s="332"/>
      <c r="N30" s="332"/>
      <c r="O30" s="333"/>
      <c r="P30" s="332"/>
      <c r="Q30" s="332"/>
      <c r="R30" s="332"/>
      <c r="S30" s="334"/>
      <c r="T30" s="331"/>
      <c r="U30" s="336"/>
      <c r="V30" s="336"/>
      <c r="W30" s="336"/>
      <c r="X30" s="336"/>
      <c r="Y30" s="336"/>
      <c r="Z30" s="336"/>
      <c r="AA30" s="336"/>
      <c r="AB30" s="336"/>
      <c r="AC30" s="336"/>
      <c r="AD30" s="336"/>
      <c r="AE30" s="336"/>
      <c r="AF30" s="336"/>
      <c r="AG30" s="336"/>
    </row>
    <row r="31" spans="1:34" s="342" customFormat="1" ht="40.5" customHeight="1">
      <c r="A31" s="331"/>
      <c r="B31" s="332"/>
      <c r="C31" s="343"/>
      <c r="D31" s="344"/>
      <c r="E31" s="344"/>
      <c r="F31" s="344"/>
      <c r="G31" s="344"/>
      <c r="H31" s="344"/>
      <c r="I31" s="344"/>
      <c r="J31" s="344"/>
      <c r="K31" s="344"/>
      <c r="L31" s="332"/>
      <c r="M31" s="332"/>
      <c r="N31" s="332"/>
      <c r="O31" s="333"/>
      <c r="P31" s="332"/>
      <c r="Q31" s="332"/>
      <c r="R31" s="332"/>
      <c r="S31" s="334"/>
      <c r="T31" s="331"/>
      <c r="U31" s="336"/>
      <c r="V31" s="336"/>
      <c r="W31" s="336"/>
      <c r="X31" s="336"/>
      <c r="Y31" s="336"/>
      <c r="Z31" s="336"/>
      <c r="AA31" s="336"/>
      <c r="AB31" s="336"/>
      <c r="AC31" s="336"/>
      <c r="AD31" s="336"/>
      <c r="AE31" s="336"/>
      <c r="AF31" s="336"/>
      <c r="AG31" s="336"/>
    </row>
    <row r="32" spans="1:34">
      <c r="A32" s="337"/>
      <c r="B32" s="337"/>
      <c r="C32" s="337"/>
      <c r="D32" s="337"/>
      <c r="E32" s="337"/>
      <c r="F32" s="337"/>
      <c r="G32" s="337"/>
      <c r="H32" s="337"/>
      <c r="I32" s="337"/>
      <c r="J32" s="337"/>
      <c r="K32" s="337"/>
      <c r="L32" s="337"/>
      <c r="M32" s="337"/>
      <c r="N32" s="337"/>
      <c r="O32" s="337"/>
      <c r="P32" s="337"/>
      <c r="Q32" s="337"/>
      <c r="R32" s="337"/>
      <c r="S32" s="337"/>
      <c r="T32" s="337"/>
      <c r="U32" s="336"/>
      <c r="V32" s="336"/>
      <c r="W32" s="336"/>
      <c r="X32" s="336"/>
    </row>
    <row r="33" spans="1:34" s="342" customFormat="1" ht="40.5" customHeight="1">
      <c r="A33" s="331"/>
      <c r="B33" s="338"/>
      <c r="C33" s="332" t="s">
        <v>2941</v>
      </c>
      <c r="D33" s="339"/>
      <c r="E33" s="340"/>
      <c r="F33" s="332"/>
      <c r="G33" s="332"/>
      <c r="H33" s="341"/>
      <c r="I33" s="332"/>
      <c r="J33" s="332"/>
      <c r="K33" s="332"/>
      <c r="L33" s="332"/>
      <c r="M33" s="332"/>
      <c r="N33" s="332"/>
      <c r="O33" s="332"/>
      <c r="P33" s="333"/>
      <c r="Q33" s="332"/>
      <c r="R33" s="332"/>
      <c r="S33" s="332"/>
      <c r="T33" s="331"/>
      <c r="U33" s="336"/>
      <c r="V33" s="336"/>
      <c r="W33" s="336"/>
      <c r="X33" s="336"/>
      <c r="Y33" s="336"/>
      <c r="Z33" s="336"/>
      <c r="AA33" s="336"/>
      <c r="AB33" s="336"/>
      <c r="AC33" s="336"/>
      <c r="AD33" s="336"/>
      <c r="AE33" s="336"/>
      <c r="AF33" s="336"/>
      <c r="AG33" s="336"/>
      <c r="AH33" s="336"/>
    </row>
    <row r="34" spans="1:34" s="342" customFormat="1" ht="40.5" customHeight="1">
      <c r="A34" s="331"/>
      <c r="B34" s="332"/>
      <c r="C34" s="343"/>
      <c r="D34" s="637" t="s">
        <v>2940</v>
      </c>
      <c r="E34" s="637"/>
      <c r="F34" s="637"/>
      <c r="G34" s="637"/>
      <c r="H34" s="637"/>
      <c r="I34" s="637"/>
      <c r="J34" s="637"/>
      <c r="K34" s="637"/>
      <c r="L34" s="332"/>
      <c r="M34" s="332"/>
      <c r="N34" s="332"/>
      <c r="O34" s="333"/>
      <c r="P34" s="332"/>
      <c r="Q34" s="332"/>
      <c r="R34" s="332"/>
      <c r="S34" s="334"/>
      <c r="T34" s="331"/>
      <c r="U34" s="336"/>
      <c r="V34" s="336"/>
      <c r="W34" s="336"/>
      <c r="X34" s="336"/>
      <c r="Y34" s="336"/>
      <c r="Z34" s="336"/>
      <c r="AA34" s="336"/>
      <c r="AB34" s="336"/>
      <c r="AC34" s="336"/>
      <c r="AD34" s="336"/>
      <c r="AE34" s="336"/>
      <c r="AF34" s="336"/>
      <c r="AG34" s="336"/>
    </row>
    <row r="35" spans="1:34">
      <c r="A35" s="337"/>
      <c r="B35" s="337"/>
      <c r="C35" s="337"/>
      <c r="D35" s="337"/>
      <c r="E35" s="337"/>
      <c r="F35" s="337"/>
      <c r="G35" s="337"/>
      <c r="H35" s="337"/>
      <c r="I35" s="337"/>
      <c r="J35" s="337"/>
      <c r="K35" s="337"/>
      <c r="L35" s="337"/>
      <c r="M35" s="337"/>
      <c r="N35" s="337"/>
      <c r="O35" s="337"/>
      <c r="P35" s="337"/>
      <c r="Q35" s="337"/>
      <c r="R35" s="337"/>
      <c r="S35" s="337"/>
      <c r="T35" s="337"/>
      <c r="U35" s="336"/>
      <c r="V35" s="336"/>
      <c r="W35" s="336"/>
      <c r="X35" s="336"/>
    </row>
    <row r="36" spans="1:34" s="342" customFormat="1" ht="40.5" customHeight="1">
      <c r="A36" s="331"/>
      <c r="B36" s="338"/>
      <c r="C36" s="332" t="s">
        <v>2939</v>
      </c>
      <c r="D36" s="339"/>
      <c r="E36" s="340"/>
      <c r="F36" s="332"/>
      <c r="G36" s="332"/>
      <c r="H36" s="341"/>
      <c r="I36" s="332"/>
      <c r="J36" s="332"/>
      <c r="K36" s="332"/>
      <c r="L36" s="332"/>
      <c r="M36" s="332"/>
      <c r="N36" s="332"/>
      <c r="O36" s="332"/>
      <c r="P36" s="333"/>
      <c r="Q36" s="332"/>
      <c r="R36" s="332"/>
      <c r="S36" s="332"/>
      <c r="T36" s="331"/>
      <c r="U36" s="336"/>
      <c r="V36" s="336"/>
      <c r="W36" s="336"/>
      <c r="X36" s="336"/>
      <c r="Y36" s="336"/>
      <c r="Z36" s="336"/>
      <c r="AA36" s="336"/>
      <c r="AB36" s="336"/>
      <c r="AC36" s="336"/>
      <c r="AD36" s="336"/>
      <c r="AE36" s="336"/>
      <c r="AF36" s="336"/>
      <c r="AG36" s="336"/>
      <c r="AH36" s="336"/>
    </row>
    <row r="37" spans="1:34" s="342" customFormat="1" ht="40.5" customHeight="1">
      <c r="A37" s="331"/>
      <c r="B37" s="332"/>
      <c r="C37" s="343"/>
      <c r="D37" s="637" t="s">
        <v>2938</v>
      </c>
      <c r="E37" s="637"/>
      <c r="F37" s="637"/>
      <c r="G37" s="637"/>
      <c r="H37" s="637"/>
      <c r="I37" s="637"/>
      <c r="J37" s="637"/>
      <c r="K37" s="637"/>
      <c r="L37" s="332"/>
      <c r="M37" s="332"/>
      <c r="N37" s="332"/>
      <c r="O37" s="333"/>
      <c r="P37" s="332"/>
      <c r="Q37" s="332"/>
      <c r="R37" s="332"/>
      <c r="S37" s="334"/>
      <c r="T37" s="331"/>
      <c r="U37" s="336"/>
      <c r="V37" s="336"/>
      <c r="W37" s="336"/>
      <c r="X37" s="336"/>
      <c r="Y37" s="336"/>
      <c r="Z37" s="336"/>
      <c r="AA37" s="336"/>
      <c r="AB37" s="336"/>
      <c r="AC37" s="336"/>
      <c r="AD37" s="336"/>
      <c r="AE37" s="336"/>
      <c r="AF37" s="336"/>
      <c r="AG37" s="336"/>
    </row>
    <row r="38" spans="1:34">
      <c r="A38" s="337"/>
      <c r="B38" s="337"/>
      <c r="C38" s="337"/>
      <c r="D38" s="337"/>
      <c r="E38" s="337"/>
      <c r="F38" s="337"/>
      <c r="G38" s="337"/>
      <c r="H38" s="337"/>
      <c r="I38" s="337"/>
      <c r="J38" s="337"/>
      <c r="K38" s="337"/>
      <c r="L38" s="337"/>
      <c r="M38" s="337"/>
      <c r="N38" s="337"/>
      <c r="O38" s="337"/>
      <c r="P38" s="337"/>
      <c r="Q38" s="337"/>
      <c r="R38" s="337"/>
      <c r="S38" s="337"/>
      <c r="T38" s="337"/>
      <c r="U38" s="336"/>
      <c r="V38" s="336"/>
      <c r="W38" s="336"/>
      <c r="X38" s="336"/>
    </row>
    <row r="39" spans="1:34" s="342" customFormat="1" ht="40.5" customHeight="1">
      <c r="A39" s="331"/>
      <c r="B39" s="338"/>
      <c r="C39" s="332" t="s">
        <v>2937</v>
      </c>
      <c r="D39" s="339"/>
      <c r="E39" s="340"/>
      <c r="F39" s="332"/>
      <c r="G39" s="332"/>
      <c r="H39" s="341"/>
      <c r="I39" s="332"/>
      <c r="J39" s="332"/>
      <c r="K39" s="332"/>
      <c r="L39" s="332"/>
      <c r="M39" s="332"/>
      <c r="N39" s="332"/>
      <c r="O39" s="332"/>
      <c r="P39" s="333"/>
      <c r="Q39" s="332"/>
      <c r="R39" s="332"/>
      <c r="S39" s="332"/>
      <c r="T39" s="331"/>
      <c r="U39" s="336"/>
      <c r="V39" s="336"/>
      <c r="W39" s="336"/>
      <c r="X39" s="336"/>
      <c r="Y39" s="336"/>
      <c r="Z39" s="336"/>
      <c r="AA39" s="336"/>
      <c r="AB39" s="336"/>
      <c r="AC39" s="336"/>
      <c r="AD39" s="336"/>
      <c r="AE39" s="336"/>
      <c r="AF39" s="336"/>
      <c r="AG39" s="336"/>
      <c r="AH39" s="336"/>
    </row>
    <row r="40" spans="1:34" s="342" customFormat="1" ht="40.5" customHeight="1">
      <c r="A40" s="331"/>
      <c r="B40" s="332"/>
      <c r="C40" s="343"/>
      <c r="D40" s="637" t="s">
        <v>2936</v>
      </c>
      <c r="E40" s="637"/>
      <c r="F40" s="637"/>
      <c r="G40" s="637"/>
      <c r="H40" s="637"/>
      <c r="I40" s="637"/>
      <c r="J40" s="637"/>
      <c r="K40" s="637"/>
      <c r="L40" s="332"/>
      <c r="M40" s="332"/>
      <c r="N40" s="332"/>
      <c r="O40" s="333"/>
      <c r="P40" s="332"/>
      <c r="Q40" s="332"/>
      <c r="R40" s="332"/>
      <c r="S40" s="334"/>
      <c r="T40" s="331"/>
      <c r="U40" s="336"/>
      <c r="V40" s="336"/>
      <c r="W40" s="336"/>
      <c r="X40" s="336"/>
      <c r="Y40" s="336"/>
      <c r="Z40" s="336"/>
      <c r="AA40" s="336"/>
      <c r="AB40" s="336"/>
      <c r="AC40" s="336"/>
      <c r="AD40" s="336"/>
      <c r="AE40" s="336"/>
      <c r="AF40" s="336"/>
      <c r="AG40" s="336"/>
    </row>
    <row r="41" spans="1:34">
      <c r="A41" s="337"/>
      <c r="B41" s="337"/>
      <c r="C41" s="337"/>
      <c r="D41" s="337"/>
      <c r="E41" s="337"/>
      <c r="F41" s="337"/>
      <c r="G41" s="337"/>
      <c r="H41" s="337"/>
      <c r="I41" s="337"/>
      <c r="J41" s="337"/>
      <c r="K41" s="337"/>
      <c r="L41" s="337"/>
      <c r="M41" s="337"/>
      <c r="N41" s="337"/>
      <c r="O41" s="337"/>
      <c r="P41" s="337"/>
      <c r="Q41" s="337"/>
      <c r="R41" s="337"/>
      <c r="S41" s="337"/>
      <c r="T41" s="337"/>
      <c r="U41" s="336"/>
      <c r="V41" s="336"/>
      <c r="W41" s="336"/>
      <c r="X41" s="336"/>
    </row>
    <row r="42" spans="1:34" s="342" customFormat="1" ht="40.5" customHeight="1">
      <c r="A42" s="331"/>
      <c r="B42" s="338"/>
      <c r="C42" s="332" t="s">
        <v>2935</v>
      </c>
      <c r="D42" s="339"/>
      <c r="E42" s="340"/>
      <c r="F42" s="332"/>
      <c r="G42" s="332"/>
      <c r="H42" s="341"/>
      <c r="I42" s="332"/>
      <c r="J42" s="332"/>
      <c r="K42" s="332"/>
      <c r="L42" s="332"/>
      <c r="M42" s="332"/>
      <c r="N42" s="332"/>
      <c r="O42" s="332"/>
      <c r="P42" s="333"/>
      <c r="Q42" s="332"/>
      <c r="R42" s="332"/>
      <c r="S42" s="332"/>
      <c r="T42" s="331"/>
      <c r="U42" s="336"/>
      <c r="V42" s="336"/>
      <c r="W42" s="336"/>
      <c r="X42" s="336"/>
      <c r="Y42" s="336"/>
      <c r="Z42" s="336"/>
      <c r="AA42" s="336"/>
      <c r="AB42" s="336"/>
      <c r="AC42" s="336"/>
      <c r="AD42" s="336"/>
      <c r="AE42" s="336"/>
      <c r="AF42" s="336"/>
      <c r="AG42" s="336"/>
      <c r="AH42" s="336"/>
    </row>
    <row r="43" spans="1:34" s="342" customFormat="1" ht="40.5" customHeight="1">
      <c r="A43" s="331"/>
      <c r="B43" s="332"/>
      <c r="C43" s="343"/>
      <c r="D43" s="637" t="s">
        <v>2934</v>
      </c>
      <c r="E43" s="637"/>
      <c r="F43" s="637"/>
      <c r="G43" s="637"/>
      <c r="H43" s="637"/>
      <c r="I43" s="637"/>
      <c r="J43" s="637"/>
      <c r="K43" s="637"/>
      <c r="L43" s="332"/>
      <c r="M43" s="332"/>
      <c r="N43" s="332"/>
      <c r="O43" s="333"/>
      <c r="P43" s="332"/>
      <c r="Q43" s="332"/>
      <c r="R43" s="332"/>
      <c r="S43" s="334"/>
      <c r="T43" s="331"/>
      <c r="U43" s="336"/>
      <c r="V43" s="336"/>
      <c r="W43" s="336"/>
      <c r="X43" s="336"/>
      <c r="Y43" s="336"/>
      <c r="Z43" s="336"/>
      <c r="AA43" s="336"/>
      <c r="AB43" s="336"/>
      <c r="AC43" s="336"/>
      <c r="AD43" s="336"/>
      <c r="AE43" s="336"/>
      <c r="AF43" s="336"/>
      <c r="AG43" s="336"/>
    </row>
    <row r="44" spans="1:34">
      <c r="A44" s="337"/>
      <c r="B44" s="337"/>
      <c r="C44" s="337"/>
      <c r="D44" s="337"/>
      <c r="E44" s="337"/>
      <c r="F44" s="337"/>
      <c r="G44" s="337"/>
      <c r="H44" s="337"/>
      <c r="I44" s="337"/>
      <c r="J44" s="337"/>
      <c r="K44" s="337"/>
      <c r="L44" s="337"/>
      <c r="M44" s="337"/>
      <c r="N44" s="337"/>
      <c r="O44" s="337"/>
      <c r="P44" s="337"/>
      <c r="Q44" s="337"/>
      <c r="R44" s="337"/>
      <c r="S44" s="337"/>
      <c r="T44" s="337"/>
      <c r="U44" s="336"/>
      <c r="V44" s="336"/>
      <c r="W44" s="336"/>
      <c r="X44" s="336"/>
    </row>
    <row r="45" spans="1:34" s="342" customFormat="1" ht="40.5" customHeight="1">
      <c r="A45" s="331"/>
      <c r="B45" s="338"/>
      <c r="C45" s="332" t="s">
        <v>2933</v>
      </c>
      <c r="D45" s="339"/>
      <c r="E45" s="340"/>
      <c r="F45" s="332"/>
      <c r="G45" s="332"/>
      <c r="H45" s="341"/>
      <c r="I45" s="332"/>
      <c r="J45" s="332"/>
      <c r="K45" s="332"/>
      <c r="L45" s="332"/>
      <c r="M45" s="332"/>
      <c r="N45" s="332"/>
      <c r="O45" s="332"/>
      <c r="P45" s="333"/>
      <c r="Q45" s="332"/>
      <c r="R45" s="332"/>
      <c r="S45" s="332"/>
      <c r="T45" s="331"/>
      <c r="U45" s="336"/>
      <c r="V45" s="336"/>
      <c r="W45" s="336"/>
      <c r="X45" s="336"/>
      <c r="Y45" s="336"/>
      <c r="Z45" s="336"/>
      <c r="AA45" s="336"/>
      <c r="AB45" s="336"/>
      <c r="AC45" s="336"/>
      <c r="AD45" s="336"/>
      <c r="AE45" s="336"/>
      <c r="AF45" s="336"/>
      <c r="AG45" s="336"/>
      <c r="AH45" s="336"/>
    </row>
    <row r="46" spans="1:34" s="342" customFormat="1" ht="40.5" customHeight="1">
      <c r="A46" s="331"/>
      <c r="B46" s="332"/>
      <c r="C46" s="343"/>
      <c r="D46" s="637" t="s">
        <v>2932</v>
      </c>
      <c r="E46" s="637"/>
      <c r="F46" s="637"/>
      <c r="G46" s="637"/>
      <c r="H46" s="637"/>
      <c r="I46" s="637"/>
      <c r="J46" s="637"/>
      <c r="K46" s="637"/>
      <c r="L46" s="332" t="s">
        <v>15</v>
      </c>
      <c r="M46" s="332"/>
      <c r="N46" s="332"/>
      <c r="O46" s="333"/>
      <c r="P46" s="332"/>
      <c r="Q46" s="332"/>
      <c r="R46" s="332"/>
      <c r="S46" s="334"/>
      <c r="T46" s="331"/>
      <c r="U46" s="336"/>
      <c r="V46" s="336"/>
      <c r="W46" s="336"/>
      <c r="X46" s="336"/>
      <c r="Y46" s="336"/>
      <c r="Z46" s="336"/>
      <c r="AA46" s="336"/>
      <c r="AB46" s="336"/>
      <c r="AC46" s="336"/>
      <c r="AD46" s="336"/>
      <c r="AE46" s="336"/>
      <c r="AF46" s="336"/>
      <c r="AG46" s="336"/>
    </row>
    <row r="47" spans="1:34">
      <c r="A47" s="337"/>
      <c r="B47" s="337"/>
      <c r="C47" s="337"/>
      <c r="D47" s="337"/>
      <c r="E47" s="337"/>
      <c r="F47" s="337"/>
      <c r="G47" s="337"/>
      <c r="H47" s="337"/>
      <c r="I47" s="337"/>
      <c r="J47" s="337"/>
      <c r="K47" s="337"/>
      <c r="L47" s="337"/>
      <c r="M47" s="337"/>
      <c r="N47" s="337"/>
      <c r="O47" s="337"/>
      <c r="P47" s="337"/>
      <c r="Q47" s="337"/>
      <c r="R47" s="337"/>
      <c r="S47" s="337"/>
      <c r="T47" s="337"/>
      <c r="U47" s="336"/>
      <c r="V47" s="336"/>
      <c r="W47" s="336"/>
      <c r="X47" s="336"/>
    </row>
    <row r="48" spans="1:34" s="342" customFormat="1" ht="27">
      <c r="A48" s="331"/>
      <c r="B48" s="332"/>
      <c r="C48" s="332" t="s">
        <v>2931</v>
      </c>
      <c r="D48" s="333"/>
      <c r="E48" s="333"/>
      <c r="F48" s="333"/>
      <c r="G48" s="332"/>
      <c r="H48" s="332"/>
      <c r="I48" s="332"/>
      <c r="J48" s="332"/>
      <c r="K48" s="332"/>
      <c r="L48" s="332"/>
      <c r="M48" s="332"/>
      <c r="N48" s="332"/>
      <c r="O48" s="333"/>
      <c r="P48" s="332"/>
      <c r="Q48" s="332"/>
      <c r="R48" s="332"/>
      <c r="S48" s="334"/>
      <c r="T48" s="331"/>
      <c r="U48" s="336"/>
      <c r="V48" s="336"/>
      <c r="W48" s="336"/>
      <c r="X48" s="336"/>
      <c r="Y48" s="336"/>
      <c r="Z48" s="336"/>
      <c r="AA48" s="336"/>
      <c r="AB48" s="336"/>
      <c r="AC48" s="336"/>
      <c r="AD48" s="336"/>
      <c r="AE48" s="336"/>
      <c r="AF48" s="336"/>
      <c r="AG48" s="336"/>
    </row>
    <row r="49" spans="1:34" s="342" customFormat="1" ht="28.5">
      <c r="A49" s="331"/>
      <c r="B49" s="332"/>
      <c r="C49" s="343"/>
      <c r="D49" s="515" t="s">
        <v>2930</v>
      </c>
      <c r="E49" s="333"/>
      <c r="F49" s="333"/>
      <c r="G49" s="332"/>
      <c r="H49" s="332"/>
      <c r="I49" s="332"/>
      <c r="J49" s="332"/>
      <c r="L49" s="332" t="s">
        <v>15</v>
      </c>
      <c r="M49" s="332"/>
      <c r="N49" s="332"/>
      <c r="O49" s="333"/>
      <c r="P49" s="332"/>
      <c r="Q49" s="514">
        <v>0.36272040302267006</v>
      </c>
      <c r="R49" s="332"/>
      <c r="S49" s="334"/>
      <c r="T49" s="331"/>
      <c r="U49" s="336"/>
      <c r="V49" s="336"/>
      <c r="W49" s="336"/>
      <c r="X49" s="336"/>
      <c r="Y49" s="336"/>
      <c r="Z49" s="336"/>
      <c r="AA49" s="336"/>
      <c r="AB49" s="336"/>
      <c r="AC49" s="336"/>
      <c r="AD49" s="336"/>
      <c r="AE49" s="336"/>
      <c r="AF49" s="336"/>
      <c r="AG49" s="336"/>
    </row>
    <row r="50" spans="1:34" s="342" customFormat="1" ht="40.5" customHeight="1">
      <c r="A50" s="331"/>
      <c r="B50" s="332"/>
      <c r="C50" s="343"/>
      <c r="D50" s="637" t="s">
        <v>2929</v>
      </c>
      <c r="E50" s="637"/>
      <c r="F50" s="637"/>
      <c r="G50" s="637"/>
      <c r="H50" s="637"/>
      <c r="I50" s="637"/>
      <c r="J50" s="637"/>
      <c r="K50" s="637"/>
      <c r="L50" s="332"/>
      <c r="M50" s="332"/>
      <c r="N50" s="332"/>
      <c r="O50" s="333"/>
      <c r="P50" s="332"/>
      <c r="Q50" s="332"/>
      <c r="R50" s="332"/>
      <c r="S50" s="334"/>
      <c r="T50" s="331"/>
      <c r="U50" s="336"/>
      <c r="V50" s="336"/>
      <c r="W50" s="336"/>
      <c r="X50" s="336"/>
      <c r="Y50" s="336"/>
      <c r="Z50" s="336"/>
      <c r="AA50" s="336"/>
      <c r="AB50" s="336"/>
      <c r="AC50" s="336"/>
      <c r="AD50" s="336"/>
      <c r="AE50" s="336"/>
      <c r="AF50" s="336"/>
      <c r="AG50" s="336"/>
    </row>
    <row r="51" spans="1:34">
      <c r="A51" s="337"/>
      <c r="B51" s="337"/>
      <c r="C51" s="337"/>
      <c r="D51" s="337"/>
      <c r="E51" s="337"/>
      <c r="F51" s="337"/>
      <c r="G51" s="337"/>
      <c r="H51" s="337"/>
      <c r="I51" s="337"/>
      <c r="J51" s="337"/>
      <c r="K51" s="337"/>
      <c r="L51" s="337"/>
      <c r="M51" s="337"/>
      <c r="N51" s="337"/>
      <c r="O51" s="337"/>
      <c r="P51" s="337"/>
      <c r="Q51" s="337"/>
      <c r="R51" s="337"/>
      <c r="S51" s="337"/>
      <c r="T51" s="337"/>
      <c r="U51" s="336"/>
      <c r="V51" s="336"/>
      <c r="W51" s="336"/>
      <c r="X51" s="336"/>
    </row>
    <row r="52" spans="1:34" s="342" customFormat="1" ht="40.5" customHeight="1">
      <c r="A52" s="331"/>
      <c r="B52" s="332"/>
      <c r="C52" s="454" t="s">
        <v>2928</v>
      </c>
      <c r="D52" s="452"/>
      <c r="E52" s="340"/>
      <c r="F52" s="332"/>
      <c r="G52" s="332"/>
      <c r="H52" s="341"/>
      <c r="I52" s="332"/>
      <c r="J52" s="332"/>
      <c r="K52" s="332"/>
      <c r="L52" s="332"/>
      <c r="M52" s="332"/>
      <c r="N52" s="332"/>
      <c r="O52" s="332"/>
      <c r="P52" s="333"/>
      <c r="Q52" s="332"/>
      <c r="R52" s="332"/>
      <c r="S52" s="332"/>
      <c r="T52" s="331"/>
      <c r="U52" s="336"/>
      <c r="V52" s="336"/>
      <c r="W52" s="336"/>
      <c r="X52" s="336"/>
      <c r="Y52" s="336"/>
      <c r="Z52" s="336"/>
      <c r="AA52" s="336"/>
      <c r="AB52" s="336"/>
      <c r="AC52" s="336"/>
      <c r="AD52" s="336"/>
      <c r="AE52" s="336"/>
      <c r="AF52" s="336"/>
      <c r="AG52" s="336"/>
      <c r="AH52" s="336"/>
    </row>
    <row r="53" spans="1:34" s="342" customFormat="1" ht="28.5">
      <c r="A53" s="331"/>
      <c r="B53" s="453"/>
      <c r="C53" s="452"/>
      <c r="D53" s="340" t="s">
        <v>2927</v>
      </c>
      <c r="E53" s="340"/>
      <c r="F53" s="340"/>
      <c r="G53" s="340"/>
      <c r="H53" s="340"/>
      <c r="I53" s="340"/>
      <c r="J53" s="340"/>
      <c r="K53" s="340"/>
      <c r="L53" s="340"/>
      <c r="M53" s="332"/>
      <c r="N53" s="332"/>
      <c r="O53" s="333"/>
      <c r="P53" s="332"/>
      <c r="Q53" s="332"/>
      <c r="R53" s="332"/>
      <c r="S53" s="334"/>
      <c r="T53" s="331"/>
      <c r="U53" s="336"/>
      <c r="V53" s="336"/>
      <c r="W53" s="336"/>
      <c r="X53" s="336"/>
      <c r="Y53" s="336"/>
      <c r="Z53" s="336"/>
      <c r="AA53" s="336"/>
      <c r="AB53" s="336"/>
      <c r="AC53" s="336"/>
      <c r="AD53" s="336"/>
      <c r="AE53" s="336"/>
      <c r="AF53" s="336"/>
      <c r="AG53" s="336"/>
    </row>
    <row r="54" spans="1:34">
      <c r="A54" s="337"/>
      <c r="B54" s="337"/>
      <c r="C54" s="337"/>
      <c r="D54" s="337"/>
      <c r="E54" s="337"/>
      <c r="F54" s="337"/>
      <c r="G54" s="337"/>
      <c r="H54" s="337"/>
      <c r="I54" s="337"/>
      <c r="J54" s="337"/>
      <c r="K54" s="337"/>
      <c r="L54" s="337"/>
      <c r="M54" s="337"/>
      <c r="N54" s="337"/>
      <c r="O54" s="337"/>
      <c r="P54" s="337"/>
      <c r="Q54" s="337"/>
      <c r="R54" s="337"/>
      <c r="S54" s="337"/>
      <c r="T54" s="337"/>
      <c r="U54" s="336"/>
      <c r="V54" s="336"/>
      <c r="W54" s="336"/>
      <c r="X54" s="336"/>
    </row>
    <row r="55" spans="1:34" s="342" customFormat="1" ht="40.5" customHeight="1">
      <c r="A55" s="331"/>
      <c r="B55" s="338"/>
      <c r="C55" s="332"/>
      <c r="D55" s="339" t="s">
        <v>2926</v>
      </c>
      <c r="E55" s="340"/>
      <c r="F55" s="332"/>
      <c r="G55" s="332"/>
      <c r="H55" s="341"/>
      <c r="I55" s="332"/>
      <c r="J55" s="332"/>
      <c r="K55" s="332"/>
      <c r="L55" s="332"/>
      <c r="M55" s="332"/>
      <c r="N55" s="332"/>
      <c r="O55" s="332"/>
      <c r="P55" s="333"/>
      <c r="Q55" s="332"/>
      <c r="R55" s="332"/>
      <c r="S55" s="332"/>
      <c r="T55" s="331"/>
      <c r="U55" s="336"/>
      <c r="V55" s="336"/>
      <c r="W55" s="336"/>
      <c r="X55" s="336"/>
      <c r="Y55" s="336"/>
      <c r="Z55" s="336"/>
      <c r="AA55" s="336"/>
      <c r="AB55" s="336"/>
      <c r="AC55" s="336"/>
      <c r="AD55" s="336"/>
      <c r="AE55" s="336"/>
      <c r="AF55" s="336"/>
      <c r="AG55" s="336"/>
      <c r="AH55" s="336"/>
    </row>
    <row r="56" spans="1:34" s="342" customFormat="1" ht="40.5" customHeight="1">
      <c r="A56" s="331"/>
      <c r="B56" s="332"/>
      <c r="C56" s="343"/>
      <c r="D56" s="637" t="s">
        <v>2925</v>
      </c>
      <c r="E56" s="637"/>
      <c r="F56" s="637"/>
      <c r="G56" s="637"/>
      <c r="H56" s="637"/>
      <c r="I56" s="637"/>
      <c r="J56" s="637"/>
      <c r="K56" s="637"/>
      <c r="L56" s="332"/>
      <c r="M56" s="332"/>
      <c r="N56" s="332"/>
      <c r="O56" s="333"/>
      <c r="P56" s="332"/>
      <c r="Q56" s="332"/>
      <c r="R56" s="332"/>
      <c r="S56" s="334"/>
      <c r="T56" s="331"/>
      <c r="U56" s="336"/>
      <c r="V56" s="336"/>
      <c r="W56" s="336"/>
      <c r="X56" s="336"/>
      <c r="Y56" s="336"/>
      <c r="Z56" s="336"/>
      <c r="AA56" s="336"/>
      <c r="AB56" s="336"/>
      <c r="AC56" s="336"/>
      <c r="AD56" s="336"/>
      <c r="AE56" s="336"/>
      <c r="AF56" s="336"/>
      <c r="AG56" s="336"/>
    </row>
    <row r="57" spans="1:34" s="342" customFormat="1" ht="40.5" customHeight="1">
      <c r="A57" s="331"/>
      <c r="B57" s="332"/>
      <c r="C57" s="343"/>
      <c r="D57" s="637" t="s">
        <v>2918</v>
      </c>
      <c r="E57" s="637"/>
      <c r="F57" s="637"/>
      <c r="G57" s="637"/>
      <c r="H57" s="637"/>
      <c r="I57" s="637"/>
      <c r="J57" s="637"/>
      <c r="K57" s="637"/>
      <c r="L57" s="332"/>
      <c r="M57" s="332"/>
      <c r="N57" s="332"/>
      <c r="O57" s="333"/>
      <c r="P57" s="332"/>
      <c r="Q57" s="332"/>
      <c r="R57" s="332"/>
      <c r="S57" s="334"/>
      <c r="T57" s="331"/>
      <c r="U57" s="336"/>
      <c r="V57" s="336"/>
      <c r="W57" s="336"/>
      <c r="X57" s="336"/>
      <c r="Y57" s="336"/>
      <c r="Z57" s="336"/>
      <c r="AA57" s="336"/>
      <c r="AB57" s="336"/>
      <c r="AC57" s="336"/>
      <c r="AD57" s="336"/>
      <c r="AE57" s="336"/>
      <c r="AF57" s="336"/>
      <c r="AG57" s="336"/>
    </row>
    <row r="58" spans="1:34" s="342" customFormat="1" ht="40.5" customHeight="1">
      <c r="A58" s="331"/>
      <c r="B58" s="332"/>
      <c r="C58" s="343"/>
      <c r="D58" s="637" t="s">
        <v>2924</v>
      </c>
      <c r="E58" s="637"/>
      <c r="F58" s="637"/>
      <c r="G58" s="637"/>
      <c r="H58" s="637"/>
      <c r="I58" s="637"/>
      <c r="J58" s="637"/>
      <c r="K58" s="637"/>
      <c r="L58" s="332"/>
      <c r="M58" s="332"/>
      <c r="N58" s="332"/>
      <c r="O58" s="333"/>
      <c r="P58" s="332"/>
      <c r="Q58" s="332"/>
      <c r="R58" s="332"/>
      <c r="S58" s="334"/>
      <c r="T58" s="331"/>
      <c r="U58" s="336"/>
      <c r="V58" s="336"/>
      <c r="W58" s="336"/>
      <c r="X58" s="336"/>
      <c r="Y58" s="336"/>
      <c r="Z58" s="336"/>
      <c r="AA58" s="336"/>
      <c r="AB58" s="336"/>
      <c r="AC58" s="336"/>
      <c r="AD58" s="336"/>
      <c r="AE58" s="336"/>
      <c r="AF58" s="336"/>
      <c r="AG58" s="336"/>
    </row>
    <row r="59" spans="1:34" s="342" customFormat="1" ht="40.5" customHeight="1">
      <c r="A59" s="331"/>
      <c r="B59" s="332"/>
      <c r="C59" s="343"/>
      <c r="D59" s="637" t="s">
        <v>2923</v>
      </c>
      <c r="E59" s="637"/>
      <c r="F59" s="637"/>
      <c r="G59" s="637"/>
      <c r="H59" s="637"/>
      <c r="I59" s="637"/>
      <c r="J59" s="637"/>
      <c r="K59" s="637"/>
      <c r="L59" s="332"/>
      <c r="M59" s="332"/>
      <c r="N59" s="332"/>
      <c r="O59" s="333"/>
      <c r="P59" s="332"/>
      <c r="Q59" s="332"/>
      <c r="R59" s="332"/>
      <c r="S59" s="334"/>
      <c r="T59" s="331"/>
      <c r="U59" s="336"/>
      <c r="V59" s="336"/>
      <c r="W59" s="336"/>
      <c r="X59" s="336"/>
      <c r="Y59" s="336"/>
      <c r="Z59" s="336"/>
      <c r="AA59" s="336"/>
      <c r="AB59" s="336"/>
      <c r="AC59" s="336"/>
      <c r="AD59" s="336"/>
      <c r="AE59" s="336"/>
      <c r="AF59" s="336"/>
      <c r="AG59" s="336"/>
    </row>
    <row r="60" spans="1:34" s="342" customFormat="1" ht="40.5" customHeight="1">
      <c r="A60" s="331"/>
      <c r="B60" s="332"/>
      <c r="C60" s="343"/>
      <c r="D60" s="637" t="s">
        <v>2922</v>
      </c>
      <c r="E60" s="637"/>
      <c r="F60" s="637"/>
      <c r="G60" s="637"/>
      <c r="H60" s="637"/>
      <c r="I60" s="637"/>
      <c r="J60" s="637"/>
      <c r="K60" s="637"/>
      <c r="L60" s="332"/>
      <c r="M60" s="332"/>
      <c r="N60" s="332"/>
      <c r="O60" s="333"/>
      <c r="P60" s="332"/>
      <c r="Q60" s="332"/>
      <c r="R60" s="332"/>
      <c r="S60" s="334"/>
      <c r="T60" s="331"/>
      <c r="U60" s="336"/>
      <c r="V60" s="336"/>
      <c r="W60" s="336"/>
      <c r="X60" s="336"/>
      <c r="Y60" s="336"/>
      <c r="Z60" s="336"/>
      <c r="AA60" s="336"/>
      <c r="AB60" s="336"/>
      <c r="AC60" s="336"/>
      <c r="AD60" s="336"/>
      <c r="AE60" s="336"/>
      <c r="AF60" s="336"/>
      <c r="AG60" s="336"/>
    </row>
    <row r="61" spans="1:34" s="342" customFormat="1" ht="40.5" customHeight="1">
      <c r="A61" s="331"/>
      <c r="B61" s="332"/>
      <c r="C61" s="343"/>
      <c r="D61" s="637" t="s">
        <v>2921</v>
      </c>
      <c r="E61" s="637"/>
      <c r="F61" s="637"/>
      <c r="G61" s="637"/>
      <c r="H61" s="637"/>
      <c r="I61" s="637"/>
      <c r="J61" s="637"/>
      <c r="K61" s="637"/>
      <c r="L61" s="332"/>
      <c r="M61" s="332"/>
      <c r="N61" s="332"/>
      <c r="O61" s="333"/>
      <c r="P61" s="332"/>
      <c r="Q61" s="332"/>
      <c r="R61" s="332"/>
      <c r="S61" s="334"/>
      <c r="T61" s="331"/>
      <c r="U61" s="336"/>
      <c r="V61" s="336"/>
      <c r="W61" s="336"/>
      <c r="X61" s="336"/>
      <c r="Y61" s="336"/>
      <c r="Z61" s="336"/>
      <c r="AA61" s="336"/>
      <c r="AB61" s="336"/>
      <c r="AC61" s="336"/>
      <c r="AD61" s="336"/>
      <c r="AE61" s="336"/>
      <c r="AF61" s="336"/>
      <c r="AG61" s="336"/>
    </row>
    <row r="62" spans="1:34" s="342" customFormat="1" ht="40.5" customHeight="1">
      <c r="A62" s="331"/>
      <c r="B62" s="332"/>
      <c r="C62" s="343"/>
      <c r="D62" s="637" t="s">
        <v>2920</v>
      </c>
      <c r="E62" s="637"/>
      <c r="F62" s="637"/>
      <c r="G62" s="637"/>
      <c r="H62" s="637"/>
      <c r="I62" s="637"/>
      <c r="J62" s="637"/>
      <c r="K62" s="637"/>
      <c r="L62" s="332"/>
      <c r="M62" s="332"/>
      <c r="N62" s="332"/>
      <c r="O62" s="333"/>
      <c r="P62" s="332"/>
      <c r="Q62" s="332"/>
      <c r="R62" s="332"/>
      <c r="S62" s="334"/>
      <c r="T62" s="331"/>
      <c r="U62" s="336"/>
      <c r="V62" s="336"/>
      <c r="W62" s="336"/>
      <c r="X62" s="336"/>
      <c r="Y62" s="336"/>
      <c r="Z62" s="336"/>
      <c r="AA62" s="336"/>
      <c r="AB62" s="336"/>
      <c r="AC62" s="336"/>
      <c r="AD62" s="336"/>
      <c r="AE62" s="336"/>
      <c r="AF62" s="336"/>
      <c r="AG62" s="336"/>
    </row>
    <row r="63" spans="1:34" s="342" customFormat="1" ht="40.5" customHeight="1">
      <c r="A63" s="331"/>
      <c r="B63" s="332"/>
      <c r="C63" s="343"/>
      <c r="D63" s="637" t="s">
        <v>2919</v>
      </c>
      <c r="E63" s="637"/>
      <c r="F63" s="637"/>
      <c r="G63" s="637"/>
      <c r="H63" s="637"/>
      <c r="I63" s="637"/>
      <c r="J63" s="637"/>
      <c r="K63" s="637"/>
      <c r="L63" s="332"/>
      <c r="M63" s="332"/>
      <c r="N63" s="332"/>
      <c r="O63" s="333"/>
      <c r="P63" s="332"/>
      <c r="Q63" s="332"/>
      <c r="R63" s="332"/>
      <c r="S63" s="334"/>
      <c r="T63" s="331"/>
      <c r="U63" s="336"/>
      <c r="V63" s="336"/>
      <c r="W63" s="336"/>
      <c r="X63" s="336"/>
      <c r="Y63" s="336"/>
      <c r="Z63" s="336"/>
      <c r="AA63" s="336"/>
      <c r="AB63" s="336"/>
      <c r="AC63" s="336"/>
      <c r="AD63" s="336"/>
      <c r="AE63" s="336"/>
      <c r="AF63" s="336"/>
      <c r="AG63" s="336"/>
    </row>
    <row r="64" spans="1:34" s="342" customFormat="1" ht="40.5" customHeight="1">
      <c r="A64" s="331"/>
      <c r="B64" s="332"/>
      <c r="C64" s="343"/>
      <c r="D64" s="637" t="s">
        <v>2918</v>
      </c>
      <c r="E64" s="637"/>
      <c r="F64" s="637"/>
      <c r="G64" s="637"/>
      <c r="H64" s="637"/>
      <c r="I64" s="637"/>
      <c r="J64" s="637"/>
      <c r="K64" s="637"/>
      <c r="L64" s="332"/>
      <c r="M64" s="332"/>
      <c r="N64" s="332"/>
      <c r="O64" s="333"/>
      <c r="P64" s="332"/>
      <c r="Q64" s="332"/>
      <c r="R64" s="332"/>
      <c r="S64" s="334"/>
      <c r="T64" s="331"/>
      <c r="U64" s="336"/>
      <c r="V64" s="336"/>
      <c r="W64" s="336"/>
      <c r="X64" s="336"/>
      <c r="Y64" s="336"/>
      <c r="Z64" s="336"/>
      <c r="AA64" s="336"/>
      <c r="AB64" s="336"/>
      <c r="AC64" s="336"/>
      <c r="AD64" s="336"/>
      <c r="AE64" s="336"/>
      <c r="AF64" s="336"/>
      <c r="AG64" s="336"/>
    </row>
    <row r="65" spans="1:34">
      <c r="A65" s="337"/>
      <c r="B65" s="337"/>
      <c r="C65" s="337"/>
      <c r="D65" s="337"/>
      <c r="E65" s="337"/>
      <c r="F65" s="337"/>
      <c r="G65" s="337"/>
      <c r="H65" s="337"/>
      <c r="I65" s="337"/>
      <c r="J65" s="337"/>
      <c r="K65" s="337"/>
      <c r="L65" s="337"/>
      <c r="M65" s="337"/>
      <c r="N65" s="337"/>
      <c r="O65" s="337"/>
      <c r="P65" s="337"/>
      <c r="Q65" s="337"/>
      <c r="R65" s="337"/>
      <c r="S65" s="337"/>
      <c r="T65" s="337"/>
      <c r="U65" s="336"/>
      <c r="V65" s="336"/>
      <c r="W65" s="336"/>
      <c r="X65" s="336"/>
    </row>
    <row r="66" spans="1:34" s="342" customFormat="1" ht="40.5" customHeight="1">
      <c r="A66" s="331"/>
      <c r="B66" s="338"/>
      <c r="C66" s="332" t="s">
        <v>2917</v>
      </c>
      <c r="D66" s="339"/>
      <c r="E66" s="340"/>
      <c r="F66" s="332"/>
      <c r="G66" s="332"/>
      <c r="H66" s="341"/>
      <c r="I66" s="332"/>
      <c r="J66" s="332"/>
      <c r="K66" s="332"/>
      <c r="L66" s="332"/>
      <c r="M66" s="332"/>
      <c r="N66" s="332"/>
      <c r="O66" s="332"/>
      <c r="P66" s="333"/>
      <c r="Q66" s="332"/>
      <c r="R66" s="332"/>
      <c r="S66" s="332"/>
      <c r="T66" s="331"/>
      <c r="U66" s="336"/>
      <c r="V66" s="336"/>
      <c r="W66" s="336"/>
      <c r="X66" s="336"/>
      <c r="Y66" s="336"/>
      <c r="Z66" s="336"/>
      <c r="AA66" s="336"/>
      <c r="AB66" s="336"/>
      <c r="AC66" s="336"/>
      <c r="AD66" s="336"/>
      <c r="AE66" s="336"/>
      <c r="AF66" s="336"/>
      <c r="AG66" s="336"/>
      <c r="AH66" s="336"/>
    </row>
    <row r="67" spans="1:34" s="342" customFormat="1" ht="40.5" customHeight="1">
      <c r="A67" s="331"/>
      <c r="B67" s="332"/>
      <c r="C67" s="343"/>
      <c r="D67" s="637" t="s">
        <v>2916</v>
      </c>
      <c r="E67" s="637"/>
      <c r="F67" s="637"/>
      <c r="G67" s="637"/>
      <c r="H67" s="637"/>
      <c r="I67" s="637"/>
      <c r="J67" s="637"/>
      <c r="K67" s="637"/>
      <c r="L67" s="332"/>
      <c r="M67" s="332"/>
      <c r="N67" s="332"/>
      <c r="O67" s="333"/>
      <c r="P67" s="332"/>
      <c r="Q67" s="332"/>
      <c r="R67" s="332"/>
      <c r="S67" s="334"/>
      <c r="T67" s="331"/>
      <c r="U67" s="336"/>
      <c r="V67" s="336"/>
      <c r="W67" s="336"/>
      <c r="X67" s="336"/>
      <c r="Y67" s="336"/>
      <c r="Z67" s="336"/>
      <c r="AA67" s="336"/>
      <c r="AB67" s="336"/>
      <c r="AC67" s="336"/>
      <c r="AD67" s="336"/>
      <c r="AE67" s="336"/>
      <c r="AF67" s="336"/>
      <c r="AG67" s="336"/>
    </row>
    <row r="68" spans="1:34">
      <c r="A68" s="337"/>
      <c r="B68" s="337"/>
      <c r="C68" s="337"/>
      <c r="D68" s="337"/>
      <c r="E68" s="337"/>
      <c r="F68" s="337"/>
      <c r="G68" s="337"/>
      <c r="H68" s="337"/>
      <c r="I68" s="337"/>
      <c r="J68" s="337"/>
      <c r="K68" s="337"/>
      <c r="L68" s="337"/>
      <c r="M68" s="337"/>
      <c r="N68" s="337"/>
      <c r="O68" s="337"/>
      <c r="P68" s="337"/>
      <c r="Q68" s="337"/>
      <c r="R68" s="337"/>
      <c r="S68" s="337"/>
      <c r="T68" s="337"/>
      <c r="U68" s="336"/>
      <c r="V68" s="336"/>
      <c r="W68" s="336"/>
      <c r="X68" s="336"/>
    </row>
    <row r="69" spans="1:34" s="342" customFormat="1" ht="40.5" customHeight="1">
      <c r="A69" s="331"/>
      <c r="B69" s="338"/>
      <c r="C69" s="332" t="s">
        <v>2915</v>
      </c>
      <c r="D69" s="339"/>
      <c r="E69" s="340"/>
      <c r="F69" s="332"/>
      <c r="G69" s="332"/>
      <c r="H69" s="341"/>
      <c r="I69" s="332"/>
      <c r="J69" s="332"/>
      <c r="K69" s="332"/>
      <c r="L69" s="332"/>
      <c r="M69" s="332"/>
      <c r="N69" s="332"/>
      <c r="O69" s="332"/>
      <c r="P69" s="333"/>
      <c r="Q69" s="332"/>
      <c r="R69" s="332"/>
      <c r="S69" s="332"/>
      <c r="T69" s="331"/>
      <c r="U69" s="336"/>
      <c r="V69" s="336"/>
      <c r="W69" s="336"/>
      <c r="X69" s="336"/>
      <c r="Y69" s="336"/>
      <c r="Z69" s="336"/>
      <c r="AA69" s="336"/>
      <c r="AB69" s="336"/>
      <c r="AC69" s="336"/>
      <c r="AD69" s="336"/>
      <c r="AE69" s="336"/>
      <c r="AF69" s="336"/>
      <c r="AG69" s="336"/>
      <c r="AH69" s="336"/>
    </row>
    <row r="70" spans="1:34" s="342" customFormat="1" ht="40.5" customHeight="1">
      <c r="A70" s="331"/>
      <c r="B70" s="332"/>
      <c r="C70" s="343"/>
      <c r="D70" s="637" t="s">
        <v>2914</v>
      </c>
      <c r="E70" s="637"/>
      <c r="F70" s="637"/>
      <c r="G70" s="637"/>
      <c r="H70" s="637"/>
      <c r="I70" s="637"/>
      <c r="J70" s="637"/>
      <c r="K70" s="637"/>
      <c r="L70" s="332"/>
      <c r="M70" s="332"/>
      <c r="N70" s="332"/>
      <c r="O70" s="333"/>
      <c r="P70" s="332"/>
      <c r="Q70" s="332"/>
      <c r="R70" s="332"/>
      <c r="S70" s="334"/>
      <c r="T70" s="331"/>
      <c r="U70" s="336"/>
      <c r="V70" s="336"/>
      <c r="W70" s="336"/>
      <c r="X70" s="336"/>
      <c r="Y70" s="336"/>
      <c r="Z70" s="336"/>
      <c r="AA70" s="336"/>
      <c r="AB70" s="336"/>
      <c r="AC70" s="336"/>
      <c r="AD70" s="336"/>
      <c r="AE70" s="336"/>
      <c r="AF70" s="336"/>
      <c r="AG70" s="336"/>
    </row>
    <row r="71" spans="1:34">
      <c r="A71" s="337"/>
      <c r="B71" s="337"/>
      <c r="C71" s="337"/>
      <c r="D71" s="337"/>
      <c r="E71" s="337"/>
      <c r="F71" s="337"/>
      <c r="G71" s="337"/>
      <c r="H71" s="337"/>
      <c r="I71" s="337"/>
      <c r="J71" s="337"/>
      <c r="K71" s="337"/>
      <c r="L71" s="337"/>
      <c r="M71" s="337"/>
      <c r="N71" s="337"/>
      <c r="O71" s="337"/>
      <c r="P71" s="337"/>
      <c r="Q71" s="337"/>
      <c r="R71" s="337"/>
      <c r="S71" s="337"/>
      <c r="T71" s="337"/>
      <c r="U71" s="336"/>
      <c r="V71" s="336"/>
      <c r="W71" s="336"/>
      <c r="X71" s="336"/>
    </row>
    <row r="72" spans="1:34" s="342" customFormat="1" ht="40.5" customHeight="1">
      <c r="A72" s="331"/>
      <c r="B72" s="338"/>
      <c r="C72" s="332" t="s">
        <v>2913</v>
      </c>
      <c r="D72" s="339"/>
      <c r="E72" s="340"/>
      <c r="F72" s="332"/>
      <c r="G72" s="332"/>
      <c r="H72" s="341"/>
      <c r="I72" s="332"/>
      <c r="J72" s="332"/>
      <c r="K72" s="332"/>
      <c r="L72" s="332"/>
      <c r="M72" s="332"/>
      <c r="N72" s="332"/>
      <c r="O72" s="332"/>
      <c r="P72" s="333"/>
      <c r="Q72" s="332"/>
      <c r="R72" s="332"/>
      <c r="S72" s="332"/>
      <c r="T72" s="331"/>
      <c r="U72" s="336"/>
      <c r="V72" s="336"/>
      <c r="W72" s="336"/>
      <c r="X72" s="336"/>
      <c r="Y72" s="336"/>
      <c r="Z72" s="336"/>
      <c r="AA72" s="336"/>
      <c r="AB72" s="336"/>
      <c r="AC72" s="336"/>
      <c r="AD72" s="336"/>
      <c r="AE72" s="336"/>
      <c r="AF72" s="336"/>
      <c r="AG72" s="336"/>
      <c r="AH72" s="336"/>
    </row>
    <row r="73" spans="1:34" s="342" customFormat="1" ht="40.5" customHeight="1">
      <c r="A73" s="331"/>
      <c r="B73" s="332"/>
      <c r="C73" s="343"/>
      <c r="D73" s="637" t="s">
        <v>2912</v>
      </c>
      <c r="E73" s="637"/>
      <c r="F73" s="637"/>
      <c r="G73" s="637"/>
      <c r="H73" s="637"/>
      <c r="I73" s="637"/>
      <c r="J73" s="637"/>
      <c r="K73" s="637"/>
      <c r="L73" s="332"/>
      <c r="M73" s="332"/>
      <c r="N73" s="332"/>
      <c r="O73" s="333"/>
      <c r="P73" s="332"/>
      <c r="Q73" s="332"/>
      <c r="R73" s="332"/>
      <c r="S73" s="334"/>
      <c r="T73" s="331"/>
      <c r="U73" s="336"/>
      <c r="V73" s="336"/>
      <c r="W73" s="336"/>
      <c r="X73" s="336"/>
      <c r="Y73" s="336"/>
      <c r="Z73" s="336"/>
      <c r="AA73" s="336"/>
      <c r="AB73" s="336"/>
      <c r="AC73" s="336"/>
      <c r="AD73" s="336"/>
      <c r="AE73" s="336"/>
      <c r="AF73" s="336"/>
      <c r="AG73" s="336"/>
    </row>
    <row r="74" spans="1:34">
      <c r="A74" s="337"/>
      <c r="B74" s="337"/>
      <c r="C74" s="337"/>
      <c r="D74" s="337"/>
      <c r="E74" s="337"/>
      <c r="F74" s="337"/>
      <c r="G74" s="337"/>
      <c r="H74" s="337"/>
      <c r="I74" s="337"/>
      <c r="J74" s="337"/>
      <c r="K74" s="337"/>
      <c r="L74" s="337"/>
      <c r="M74" s="337"/>
      <c r="N74" s="337"/>
      <c r="O74" s="337"/>
      <c r="P74" s="337"/>
      <c r="Q74" s="337"/>
      <c r="R74" s="337"/>
      <c r="S74" s="337"/>
      <c r="T74" s="337"/>
      <c r="U74" s="336"/>
      <c r="V74" s="336"/>
      <c r="W74" s="336"/>
      <c r="X74" s="336"/>
    </row>
    <row r="75" spans="1:34" s="342" customFormat="1" ht="40.5" customHeight="1">
      <c r="A75" s="331"/>
      <c r="B75" s="338"/>
      <c r="C75" s="332" t="s">
        <v>2911</v>
      </c>
      <c r="D75" s="339"/>
      <c r="E75" s="340"/>
      <c r="F75" s="332"/>
      <c r="G75" s="332"/>
      <c r="H75" s="341"/>
      <c r="I75" s="332"/>
      <c r="J75" s="332"/>
      <c r="K75" s="332"/>
      <c r="L75" s="332"/>
      <c r="M75" s="332"/>
      <c r="N75" s="332"/>
      <c r="O75" s="332"/>
      <c r="P75" s="333"/>
      <c r="Q75" s="332"/>
      <c r="R75" s="332"/>
      <c r="S75" s="332"/>
      <c r="T75" s="331"/>
      <c r="U75" s="336"/>
      <c r="V75" s="336"/>
      <c r="W75" s="336"/>
      <c r="X75" s="336"/>
      <c r="Y75" s="336"/>
      <c r="Z75" s="336"/>
      <c r="AA75" s="336"/>
      <c r="AB75" s="336"/>
      <c r="AC75" s="336"/>
      <c r="AD75" s="336"/>
      <c r="AE75" s="336"/>
      <c r="AF75" s="336"/>
      <c r="AG75" s="336"/>
      <c r="AH75" s="336"/>
    </row>
    <row r="76" spans="1:34" s="342" customFormat="1" ht="40.5" customHeight="1">
      <c r="A76" s="331"/>
      <c r="B76" s="332"/>
      <c r="C76" s="343"/>
      <c r="D76" s="637" t="s">
        <v>2910</v>
      </c>
      <c r="E76" s="637"/>
      <c r="F76" s="637"/>
      <c r="G76" s="637"/>
      <c r="H76" s="637"/>
      <c r="I76" s="637"/>
      <c r="J76" s="637"/>
      <c r="K76" s="637"/>
      <c r="L76" s="332"/>
      <c r="M76" s="332"/>
      <c r="N76" s="332"/>
      <c r="O76" s="333"/>
      <c r="P76" s="332"/>
      <c r="Q76" s="332"/>
      <c r="R76" s="332"/>
      <c r="S76" s="334"/>
      <c r="T76" s="331"/>
      <c r="U76" s="336"/>
      <c r="V76" s="336"/>
      <c r="W76" s="336"/>
      <c r="X76" s="336"/>
      <c r="Y76" s="336"/>
      <c r="Z76" s="336"/>
      <c r="AA76" s="336"/>
      <c r="AB76" s="336"/>
      <c r="AC76" s="336"/>
      <c r="AD76" s="336"/>
      <c r="AE76" s="336"/>
      <c r="AF76" s="336"/>
      <c r="AG76" s="336"/>
    </row>
    <row r="77" spans="1:34">
      <c r="A77" s="337"/>
      <c r="B77" s="337"/>
      <c r="C77" s="337"/>
      <c r="D77" s="337"/>
      <c r="E77" s="337"/>
      <c r="F77" s="337"/>
      <c r="G77" s="337"/>
      <c r="H77" s="337"/>
      <c r="I77" s="337"/>
      <c r="J77" s="337"/>
      <c r="K77" s="337"/>
      <c r="L77" s="337"/>
      <c r="M77" s="337"/>
      <c r="N77" s="337"/>
      <c r="O77" s="337"/>
      <c r="P77" s="337"/>
      <c r="Q77" s="337"/>
      <c r="R77" s="337"/>
      <c r="S77" s="337"/>
      <c r="T77" s="337"/>
      <c r="U77" s="336"/>
      <c r="V77" s="336"/>
      <c r="W77" s="336"/>
      <c r="X77" s="336"/>
    </row>
    <row r="78" spans="1:34" s="342" customFormat="1" ht="40.5" customHeight="1">
      <c r="A78" s="331"/>
      <c r="B78" s="338"/>
      <c r="C78" s="332" t="s">
        <v>2909</v>
      </c>
      <c r="D78" s="339"/>
      <c r="E78" s="340"/>
      <c r="F78" s="332"/>
      <c r="G78" s="332"/>
      <c r="H78" s="341"/>
      <c r="I78" s="332"/>
      <c r="J78" s="332"/>
      <c r="K78" s="332"/>
      <c r="L78" s="332"/>
      <c r="M78" s="332"/>
      <c r="N78" s="332"/>
      <c r="O78" s="332"/>
      <c r="P78" s="333"/>
      <c r="Q78" s="332"/>
      <c r="R78" s="332"/>
      <c r="S78" s="332"/>
      <c r="T78" s="331"/>
      <c r="U78" s="336"/>
      <c r="V78" s="336"/>
      <c r="W78" s="336"/>
      <c r="X78" s="336"/>
      <c r="Y78" s="336"/>
      <c r="Z78" s="336"/>
      <c r="AA78" s="336"/>
      <c r="AB78" s="336"/>
      <c r="AC78" s="336"/>
      <c r="AD78" s="336"/>
      <c r="AE78" s="336"/>
      <c r="AF78" s="336"/>
      <c r="AG78" s="336"/>
      <c r="AH78" s="336"/>
    </row>
    <row r="79" spans="1:34" s="342" customFormat="1" ht="40.5" customHeight="1">
      <c r="A79" s="331"/>
      <c r="B79" s="332"/>
      <c r="C79" s="343"/>
      <c r="D79" s="637" t="s">
        <v>2908</v>
      </c>
      <c r="E79" s="637"/>
      <c r="F79" s="637"/>
      <c r="G79" s="637"/>
      <c r="H79" s="637"/>
      <c r="I79" s="637"/>
      <c r="J79" s="637"/>
      <c r="K79" s="637"/>
      <c r="L79" s="332"/>
      <c r="M79" s="332"/>
      <c r="N79" s="332"/>
      <c r="O79" s="333"/>
      <c r="P79" s="332"/>
      <c r="Q79" s="332"/>
      <c r="R79" s="332"/>
      <c r="S79" s="334"/>
      <c r="T79" s="331"/>
      <c r="U79" s="336"/>
      <c r="V79" s="336"/>
      <c r="W79" s="336"/>
      <c r="X79" s="336"/>
      <c r="Y79" s="336"/>
      <c r="Z79" s="336"/>
      <c r="AA79" s="336"/>
      <c r="AB79" s="336"/>
      <c r="AC79" s="336"/>
      <c r="AD79" s="336"/>
      <c r="AE79" s="336"/>
      <c r="AF79" s="336"/>
      <c r="AG79" s="336"/>
    </row>
    <row r="80" spans="1:34">
      <c r="A80" s="337"/>
      <c r="B80" s="337"/>
      <c r="C80" s="337"/>
      <c r="D80" s="337"/>
      <c r="E80" s="337"/>
      <c r="F80" s="337"/>
      <c r="G80" s="337"/>
      <c r="H80" s="337"/>
      <c r="I80" s="337"/>
      <c r="J80" s="337"/>
      <c r="K80" s="337"/>
      <c r="L80" s="337"/>
      <c r="M80" s="337"/>
      <c r="N80" s="337"/>
      <c r="O80" s="337"/>
      <c r="P80" s="337"/>
      <c r="Q80" s="337"/>
      <c r="R80" s="337"/>
      <c r="S80" s="337"/>
      <c r="T80" s="337"/>
      <c r="U80" s="336"/>
      <c r="V80" s="336"/>
      <c r="W80" s="336"/>
      <c r="X80" s="336"/>
    </row>
    <row r="81" spans="1:34" s="342" customFormat="1" ht="40.5" customHeight="1">
      <c r="A81" s="331"/>
      <c r="B81" s="338"/>
      <c r="C81" s="332" t="s">
        <v>2907</v>
      </c>
      <c r="D81" s="339"/>
      <c r="E81" s="340"/>
      <c r="F81" s="332"/>
      <c r="G81" s="332"/>
      <c r="H81" s="341"/>
      <c r="I81" s="332"/>
      <c r="J81" s="332"/>
      <c r="K81" s="332"/>
      <c r="L81" s="332"/>
      <c r="M81" s="332"/>
      <c r="N81" s="332"/>
      <c r="O81" s="332"/>
      <c r="P81" s="333"/>
      <c r="Q81" s="332"/>
      <c r="R81" s="332"/>
      <c r="S81" s="332"/>
      <c r="T81" s="331"/>
      <c r="U81" s="336"/>
      <c r="V81" s="336"/>
      <c r="W81" s="336"/>
      <c r="X81" s="336"/>
      <c r="Y81" s="336"/>
      <c r="Z81" s="336"/>
      <c r="AA81" s="336"/>
      <c r="AB81" s="336"/>
      <c r="AC81" s="336"/>
      <c r="AD81" s="336"/>
      <c r="AE81" s="336"/>
      <c r="AF81" s="336"/>
      <c r="AG81" s="336"/>
      <c r="AH81" s="336"/>
    </row>
    <row r="82" spans="1:34" s="342" customFormat="1" ht="40.5" customHeight="1">
      <c r="A82" s="331"/>
      <c r="B82" s="332"/>
      <c r="C82" s="343"/>
      <c r="D82" s="637" t="s">
        <v>2906</v>
      </c>
      <c r="E82" s="637"/>
      <c r="F82" s="637"/>
      <c r="G82" s="637"/>
      <c r="H82" s="637"/>
      <c r="I82" s="637"/>
      <c r="J82" s="637"/>
      <c r="K82" s="637"/>
      <c r="L82" s="332"/>
      <c r="M82" s="332"/>
      <c r="N82" s="332"/>
      <c r="O82" s="333"/>
      <c r="P82" s="332"/>
      <c r="Q82" s="332"/>
      <c r="R82" s="332"/>
      <c r="S82" s="334"/>
      <c r="T82" s="331"/>
      <c r="U82" s="336"/>
      <c r="V82" s="336"/>
      <c r="W82" s="336"/>
      <c r="X82" s="336"/>
      <c r="Y82" s="336"/>
      <c r="Z82" s="336"/>
      <c r="AA82" s="336"/>
      <c r="AB82" s="336"/>
      <c r="AC82" s="336"/>
      <c r="AD82" s="336"/>
      <c r="AE82" s="336"/>
      <c r="AF82" s="336"/>
      <c r="AG82" s="336"/>
    </row>
    <row r="83" spans="1:34">
      <c r="A83" s="337"/>
      <c r="B83" s="337"/>
      <c r="C83" s="337"/>
      <c r="D83" s="337"/>
      <c r="E83" s="337"/>
      <c r="F83" s="337"/>
      <c r="G83" s="337"/>
      <c r="H83" s="337"/>
      <c r="I83" s="337"/>
      <c r="J83" s="337"/>
      <c r="K83" s="337"/>
      <c r="L83" s="337"/>
      <c r="M83" s="337"/>
      <c r="N83" s="337"/>
      <c r="O83" s="337"/>
      <c r="P83" s="337"/>
      <c r="Q83" s="337"/>
      <c r="R83" s="337"/>
      <c r="S83" s="337"/>
      <c r="T83" s="337"/>
      <c r="U83" s="336"/>
      <c r="V83" s="336"/>
      <c r="W83" s="336"/>
      <c r="X83" s="336"/>
    </row>
    <row r="84" spans="1:34" s="342" customFormat="1" ht="40.5" customHeight="1">
      <c r="A84" s="331"/>
      <c r="B84" s="338"/>
      <c r="C84" s="332" t="s">
        <v>2905</v>
      </c>
      <c r="D84" s="339"/>
      <c r="E84" s="340"/>
      <c r="F84" s="332"/>
      <c r="G84" s="332"/>
      <c r="H84" s="341"/>
      <c r="I84" s="332"/>
      <c r="J84" s="332"/>
      <c r="K84" s="332"/>
      <c r="L84" s="332"/>
      <c r="M84" s="332"/>
      <c r="N84" s="332"/>
      <c r="O84" s="332"/>
      <c r="P84" s="333"/>
      <c r="Q84" s="332"/>
      <c r="R84" s="332"/>
      <c r="S84" s="332"/>
      <c r="T84" s="331"/>
      <c r="U84" s="336"/>
      <c r="V84" s="336"/>
      <c r="W84" s="336"/>
      <c r="X84" s="336"/>
      <c r="Y84" s="336"/>
      <c r="Z84" s="336"/>
      <c r="AA84" s="336"/>
      <c r="AB84" s="336"/>
      <c r="AC84" s="336"/>
      <c r="AD84" s="336"/>
      <c r="AE84" s="336"/>
      <c r="AF84" s="336"/>
      <c r="AG84" s="336"/>
      <c r="AH84" s="336"/>
    </row>
    <row r="85" spans="1:34" s="342" customFormat="1" ht="40.5" customHeight="1">
      <c r="A85" s="331"/>
      <c r="B85" s="332"/>
      <c r="C85" s="343"/>
      <c r="D85" s="637" t="s">
        <v>2904</v>
      </c>
      <c r="E85" s="637"/>
      <c r="F85" s="637"/>
      <c r="G85" s="637"/>
      <c r="H85" s="637"/>
      <c r="I85" s="637"/>
      <c r="J85" s="637"/>
      <c r="K85" s="637"/>
      <c r="L85" s="332"/>
      <c r="M85" s="332"/>
      <c r="N85" s="332"/>
      <c r="O85" s="333"/>
      <c r="P85" s="332"/>
      <c r="Q85" s="332"/>
      <c r="R85" s="332"/>
      <c r="S85" s="334"/>
      <c r="T85" s="331"/>
      <c r="U85" s="336"/>
      <c r="V85" s="336"/>
      <c r="W85" s="336"/>
      <c r="X85" s="336"/>
      <c r="Y85" s="336"/>
      <c r="Z85" s="336"/>
      <c r="AA85" s="336"/>
      <c r="AB85" s="336"/>
      <c r="AC85" s="336"/>
      <c r="AD85" s="336"/>
      <c r="AE85" s="336"/>
      <c r="AF85" s="336"/>
      <c r="AG85" s="336"/>
    </row>
    <row r="86" spans="1:34">
      <c r="A86" s="337"/>
      <c r="B86" s="337"/>
      <c r="C86" s="337"/>
      <c r="D86" s="337"/>
      <c r="E86" s="337"/>
      <c r="F86" s="337"/>
      <c r="G86" s="337"/>
      <c r="H86" s="337"/>
      <c r="I86" s="337"/>
      <c r="J86" s="337"/>
      <c r="K86" s="337"/>
      <c r="L86" s="337"/>
      <c r="M86" s="337"/>
      <c r="N86" s="337"/>
      <c r="O86" s="337"/>
      <c r="P86" s="337"/>
      <c r="Q86" s="337"/>
      <c r="R86" s="337"/>
      <c r="S86" s="337"/>
      <c r="T86" s="337"/>
      <c r="U86" s="336"/>
      <c r="V86" s="336"/>
      <c r="W86" s="336"/>
      <c r="X86" s="336"/>
    </row>
    <row r="87" spans="1:34" s="342" customFormat="1" ht="40.5" customHeight="1">
      <c r="A87" s="331"/>
      <c r="B87" s="338"/>
      <c r="C87" s="332" t="s">
        <v>2903</v>
      </c>
      <c r="D87" s="339"/>
      <c r="E87" s="340"/>
      <c r="F87" s="332"/>
      <c r="G87" s="332"/>
      <c r="H87" s="341"/>
      <c r="I87" s="332"/>
      <c r="J87" s="332"/>
      <c r="K87" s="332"/>
      <c r="L87" s="332"/>
      <c r="M87" s="332"/>
      <c r="N87" s="332"/>
      <c r="O87" s="332"/>
      <c r="P87" s="333"/>
      <c r="Q87" s="332"/>
      <c r="R87" s="332"/>
      <c r="S87" s="332"/>
      <c r="T87" s="331"/>
      <c r="U87" s="336"/>
      <c r="V87" s="336"/>
      <c r="W87" s="336"/>
      <c r="X87" s="336"/>
      <c r="Y87" s="336"/>
      <c r="Z87" s="336"/>
      <c r="AA87" s="336"/>
      <c r="AB87" s="336"/>
      <c r="AC87" s="336"/>
      <c r="AD87" s="336"/>
      <c r="AE87" s="336"/>
      <c r="AF87" s="336"/>
      <c r="AG87" s="336"/>
      <c r="AH87" s="336"/>
    </row>
    <row r="88" spans="1:34" s="342" customFormat="1" ht="40.5" customHeight="1">
      <c r="A88" s="331"/>
      <c r="B88" s="332"/>
      <c r="C88" s="343"/>
      <c r="D88" s="637" t="s">
        <v>2902</v>
      </c>
      <c r="E88" s="637"/>
      <c r="F88" s="637"/>
      <c r="G88" s="637"/>
      <c r="H88" s="637"/>
      <c r="I88" s="637"/>
      <c r="J88" s="637"/>
      <c r="K88" s="637"/>
      <c r="L88" s="332"/>
      <c r="M88" s="332"/>
      <c r="N88" s="332"/>
      <c r="O88" s="333"/>
      <c r="P88" s="332"/>
      <c r="Q88" s="332"/>
      <c r="R88" s="332"/>
      <c r="S88" s="334"/>
      <c r="T88" s="331"/>
      <c r="U88" s="336"/>
      <c r="V88" s="336"/>
      <c r="W88" s="336"/>
      <c r="X88" s="336"/>
      <c r="Y88" s="336"/>
      <c r="Z88" s="336"/>
      <c r="AA88" s="336"/>
      <c r="AB88" s="336"/>
      <c r="AC88" s="336"/>
      <c r="AD88" s="336"/>
      <c r="AE88" s="336"/>
      <c r="AF88" s="336"/>
      <c r="AG88" s="336"/>
    </row>
    <row r="89" spans="1:34">
      <c r="A89" s="337"/>
      <c r="B89" s="337"/>
      <c r="C89" s="337"/>
      <c r="D89" s="337"/>
      <c r="E89" s="337"/>
      <c r="F89" s="337"/>
      <c r="G89" s="337"/>
      <c r="H89" s="337"/>
      <c r="I89" s="337"/>
      <c r="J89" s="337"/>
      <c r="K89" s="337"/>
      <c r="L89" s="337"/>
      <c r="M89" s="337"/>
      <c r="N89" s="337"/>
      <c r="O89" s="337"/>
      <c r="P89" s="337"/>
      <c r="Q89" s="337"/>
      <c r="R89" s="337"/>
      <c r="S89" s="337"/>
      <c r="T89" s="337"/>
      <c r="U89" s="336"/>
      <c r="V89" s="336"/>
      <c r="W89" s="336"/>
      <c r="X89" s="336"/>
    </row>
    <row r="90" spans="1:34" s="342" customFormat="1" ht="40.5" customHeight="1">
      <c r="A90" s="331"/>
      <c r="B90" s="338"/>
      <c r="C90" s="332" t="s">
        <v>2901</v>
      </c>
      <c r="D90" s="339"/>
      <c r="E90" s="340"/>
      <c r="F90" s="332"/>
      <c r="G90" s="332"/>
      <c r="H90" s="341"/>
      <c r="I90" s="332"/>
      <c r="J90" s="332"/>
      <c r="K90" s="332"/>
      <c r="L90" s="332"/>
      <c r="M90" s="332"/>
      <c r="N90" s="332"/>
      <c r="O90" s="332"/>
      <c r="P90" s="333"/>
      <c r="Q90" s="332"/>
      <c r="R90" s="332"/>
      <c r="S90" s="332"/>
      <c r="T90" s="331"/>
      <c r="U90" s="336"/>
      <c r="V90" s="336"/>
      <c r="W90" s="336"/>
      <c r="X90" s="336"/>
      <c r="Y90" s="336"/>
      <c r="Z90" s="336"/>
      <c r="AA90" s="336"/>
      <c r="AB90" s="336"/>
      <c r="AC90" s="336"/>
      <c r="AD90" s="336"/>
      <c r="AE90" s="336"/>
      <c r="AF90" s="336"/>
      <c r="AG90" s="336"/>
      <c r="AH90" s="336"/>
    </row>
    <row r="91" spans="1:34" s="342" customFormat="1" ht="40.5" customHeight="1">
      <c r="A91" s="331"/>
      <c r="B91" s="332"/>
      <c r="C91" s="343"/>
      <c r="D91" s="637" t="s">
        <v>2900</v>
      </c>
      <c r="E91" s="637"/>
      <c r="F91" s="637"/>
      <c r="G91" s="637"/>
      <c r="H91" s="637"/>
      <c r="I91" s="637"/>
      <c r="J91" s="637"/>
      <c r="K91" s="637"/>
      <c r="L91" s="332"/>
      <c r="M91" s="332"/>
      <c r="N91" s="332"/>
      <c r="O91" s="333"/>
      <c r="P91" s="332"/>
      <c r="Q91" s="332"/>
      <c r="R91" s="332"/>
      <c r="S91" s="334"/>
      <c r="T91" s="331"/>
      <c r="U91" s="336"/>
      <c r="V91" s="336"/>
      <c r="W91" s="336"/>
      <c r="X91" s="336"/>
      <c r="Y91" s="336"/>
      <c r="Z91" s="336"/>
      <c r="AA91" s="336"/>
      <c r="AB91" s="336"/>
      <c r="AC91" s="336"/>
      <c r="AD91" s="336"/>
      <c r="AE91" s="336"/>
      <c r="AF91" s="336"/>
      <c r="AG91" s="336"/>
    </row>
    <row r="92" spans="1:34">
      <c r="A92" s="337"/>
      <c r="B92" s="337"/>
      <c r="C92" s="337"/>
      <c r="D92" s="337"/>
      <c r="E92" s="337"/>
      <c r="F92" s="337"/>
      <c r="G92" s="337"/>
      <c r="H92" s="337"/>
      <c r="I92" s="337"/>
      <c r="J92" s="337"/>
      <c r="K92" s="337"/>
      <c r="L92" s="337"/>
      <c r="M92" s="337"/>
      <c r="N92" s="337"/>
      <c r="O92" s="337"/>
      <c r="P92" s="337"/>
      <c r="Q92" s="337"/>
      <c r="R92" s="337"/>
      <c r="S92" s="337"/>
      <c r="T92" s="337"/>
      <c r="U92" s="336"/>
      <c r="V92" s="336"/>
      <c r="W92" s="336"/>
      <c r="X92" s="336"/>
    </row>
    <row r="93" spans="1:34" s="342" customFormat="1" ht="40.5" customHeight="1">
      <c r="A93" s="331"/>
      <c r="B93" s="338"/>
      <c r="C93" s="332" t="s">
        <v>2899</v>
      </c>
      <c r="D93" s="339"/>
      <c r="E93" s="340"/>
      <c r="F93" s="332"/>
      <c r="G93" s="332"/>
      <c r="H93" s="341"/>
      <c r="I93" s="332"/>
      <c r="J93" s="332"/>
      <c r="K93" s="332"/>
      <c r="L93" s="332"/>
      <c r="M93" s="332"/>
      <c r="N93" s="332"/>
      <c r="O93" s="332"/>
      <c r="P93" s="333"/>
      <c r="Q93" s="332"/>
      <c r="R93" s="332"/>
      <c r="S93" s="332"/>
      <c r="T93" s="331"/>
      <c r="U93" s="336"/>
      <c r="V93" s="336"/>
      <c r="W93" s="336"/>
      <c r="X93" s="336"/>
      <c r="Y93" s="336"/>
      <c r="Z93" s="336"/>
      <c r="AA93" s="336"/>
      <c r="AB93" s="336"/>
      <c r="AC93" s="336"/>
      <c r="AD93" s="336"/>
      <c r="AE93" s="336"/>
      <c r="AF93" s="336"/>
      <c r="AG93" s="336"/>
      <c r="AH93" s="336"/>
    </row>
    <row r="94" spans="1:34" s="342" customFormat="1" ht="40.5" customHeight="1">
      <c r="A94" s="331"/>
      <c r="B94" s="332"/>
      <c r="C94" s="343"/>
      <c r="D94" s="637" t="s">
        <v>2898</v>
      </c>
      <c r="E94" s="637"/>
      <c r="F94" s="637"/>
      <c r="G94" s="637"/>
      <c r="H94" s="637"/>
      <c r="I94" s="637"/>
      <c r="J94" s="637"/>
      <c r="K94" s="637"/>
      <c r="L94" s="332"/>
      <c r="M94" s="332"/>
      <c r="N94" s="332"/>
      <c r="O94" s="333"/>
      <c r="P94" s="332"/>
      <c r="Q94" s="332"/>
      <c r="R94" s="332"/>
      <c r="S94" s="334"/>
      <c r="T94" s="331"/>
      <c r="U94" s="336"/>
      <c r="V94" s="336"/>
      <c r="W94" s="336"/>
      <c r="X94" s="336"/>
      <c r="Y94" s="336"/>
      <c r="Z94" s="336"/>
      <c r="AA94" s="336"/>
      <c r="AB94" s="336"/>
      <c r="AC94" s="336"/>
      <c r="AD94" s="336"/>
      <c r="AE94" s="336"/>
      <c r="AF94" s="336"/>
      <c r="AG94" s="336"/>
    </row>
    <row r="95" spans="1:34">
      <c r="A95" s="337"/>
      <c r="B95" s="337"/>
      <c r="C95" s="337"/>
      <c r="D95" s="337"/>
      <c r="E95" s="337"/>
      <c r="F95" s="337"/>
      <c r="G95" s="337"/>
      <c r="H95" s="337"/>
      <c r="I95" s="337"/>
      <c r="J95" s="337"/>
      <c r="K95" s="337"/>
      <c r="L95" s="337"/>
      <c r="M95" s="337"/>
      <c r="N95" s="337"/>
      <c r="O95" s="337"/>
      <c r="P95" s="337"/>
      <c r="Q95" s="337"/>
      <c r="R95" s="337"/>
      <c r="S95" s="337"/>
      <c r="T95" s="337"/>
      <c r="U95" s="336"/>
      <c r="V95" s="336"/>
      <c r="W95" s="336"/>
      <c r="X95" s="336"/>
    </row>
    <row r="96" spans="1:34" s="342" customFormat="1" ht="40.5" customHeight="1">
      <c r="A96" s="331"/>
      <c r="B96" s="338"/>
      <c r="C96" s="332" t="s">
        <v>2897</v>
      </c>
      <c r="D96" s="339"/>
      <c r="E96" s="340"/>
      <c r="F96" s="332"/>
      <c r="G96" s="332"/>
      <c r="H96" s="341"/>
      <c r="I96" s="332"/>
      <c r="J96" s="332"/>
      <c r="K96" s="332"/>
      <c r="L96" s="332"/>
      <c r="M96" s="332"/>
      <c r="N96" s="332"/>
      <c r="O96" s="332"/>
      <c r="P96" s="333"/>
      <c r="Q96" s="332"/>
      <c r="R96" s="332"/>
      <c r="S96" s="332"/>
      <c r="T96" s="331"/>
      <c r="U96" s="336"/>
      <c r="V96" s="336"/>
      <c r="W96" s="336"/>
      <c r="X96" s="336"/>
      <c r="Y96" s="336"/>
      <c r="Z96" s="336"/>
      <c r="AA96" s="336"/>
      <c r="AB96" s="336"/>
      <c r="AC96" s="336"/>
      <c r="AD96" s="336"/>
      <c r="AE96" s="336"/>
      <c r="AF96" s="336"/>
      <c r="AG96" s="336"/>
      <c r="AH96" s="336"/>
    </row>
    <row r="97" spans="1:34" s="342" customFormat="1" ht="40.5" customHeight="1">
      <c r="A97" s="331"/>
      <c r="B97" s="332"/>
      <c r="C97" s="343"/>
      <c r="D97" s="637" t="s">
        <v>2896</v>
      </c>
      <c r="E97" s="637"/>
      <c r="F97" s="637"/>
      <c r="G97" s="637"/>
      <c r="H97" s="637"/>
      <c r="I97" s="637"/>
      <c r="J97" s="637"/>
      <c r="K97" s="637"/>
      <c r="L97" s="332"/>
      <c r="M97" s="332"/>
      <c r="N97" s="332"/>
      <c r="O97" s="333"/>
      <c r="P97" s="332"/>
      <c r="Q97" s="332"/>
      <c r="R97" s="332"/>
      <c r="S97" s="334"/>
      <c r="T97" s="331"/>
      <c r="U97" s="336"/>
      <c r="V97" s="336"/>
      <c r="W97" s="336"/>
      <c r="X97" s="336"/>
      <c r="Y97" s="336"/>
      <c r="Z97" s="336"/>
      <c r="AA97" s="336"/>
      <c r="AB97" s="336"/>
      <c r="AC97" s="336"/>
      <c r="AD97" s="336"/>
      <c r="AE97" s="336"/>
      <c r="AF97" s="336"/>
      <c r="AG97" s="336"/>
    </row>
    <row r="98" spans="1:34" s="342" customFormat="1" ht="40.5" customHeight="1">
      <c r="A98" s="331"/>
      <c r="B98" s="332"/>
      <c r="C98" s="343"/>
      <c r="D98" s="637" t="s">
        <v>2895</v>
      </c>
      <c r="E98" s="637"/>
      <c r="F98" s="637"/>
      <c r="G98" s="637"/>
      <c r="H98" s="637"/>
      <c r="I98" s="637"/>
      <c r="J98" s="637"/>
      <c r="K98" s="637"/>
      <c r="L98" s="332" t="s">
        <v>15</v>
      </c>
      <c r="M98" s="332"/>
      <c r="N98" s="332"/>
      <c r="O98" s="333"/>
      <c r="P98" s="332"/>
      <c r="Q98" s="332"/>
      <c r="R98" s="332"/>
      <c r="S98" s="334"/>
      <c r="T98" s="331"/>
      <c r="U98" s="336"/>
      <c r="V98" s="336"/>
      <c r="W98" s="336"/>
      <c r="X98" s="336"/>
      <c r="Y98" s="336"/>
      <c r="Z98" s="336"/>
      <c r="AA98" s="336"/>
      <c r="AB98" s="336"/>
      <c r="AC98" s="336"/>
      <c r="AD98" s="336"/>
      <c r="AE98" s="336"/>
      <c r="AF98" s="336"/>
      <c r="AG98" s="336"/>
    </row>
    <row r="99" spans="1:34">
      <c r="A99" s="337"/>
      <c r="B99" s="337"/>
      <c r="C99" s="337"/>
      <c r="D99" s="337"/>
      <c r="E99" s="337"/>
      <c r="F99" s="337"/>
      <c r="G99" s="337"/>
      <c r="H99" s="337"/>
      <c r="I99" s="337"/>
      <c r="J99" s="337"/>
      <c r="K99" s="337"/>
      <c r="L99" s="337"/>
      <c r="M99" s="337"/>
      <c r="N99" s="337"/>
      <c r="O99" s="337"/>
      <c r="P99" s="337"/>
      <c r="Q99" s="337"/>
      <c r="R99" s="337"/>
      <c r="S99" s="337"/>
      <c r="T99" s="337"/>
      <c r="U99" s="336"/>
      <c r="V99" s="336"/>
      <c r="W99" s="336"/>
      <c r="X99" s="336"/>
    </row>
    <row r="100" spans="1:34" s="342" customFormat="1" ht="40.5" customHeight="1">
      <c r="A100" s="331"/>
      <c r="B100" s="338"/>
      <c r="C100" s="332" t="s">
        <v>2894</v>
      </c>
      <c r="D100" s="339"/>
      <c r="E100" s="340"/>
      <c r="F100" s="332"/>
      <c r="G100" s="332"/>
      <c r="H100" s="341"/>
      <c r="I100" s="332"/>
      <c r="J100" s="332"/>
      <c r="K100" s="332"/>
      <c r="L100" s="332"/>
      <c r="M100" s="332"/>
      <c r="N100" s="332"/>
      <c r="O100" s="332"/>
      <c r="P100" s="333"/>
      <c r="Q100" s="332"/>
      <c r="R100" s="332"/>
      <c r="S100" s="332"/>
      <c r="T100" s="331"/>
      <c r="U100" s="336"/>
      <c r="V100" s="336"/>
      <c r="W100" s="336"/>
      <c r="X100" s="336"/>
      <c r="Y100" s="336"/>
      <c r="Z100" s="336"/>
      <c r="AA100" s="336"/>
      <c r="AB100" s="336"/>
      <c r="AC100" s="336"/>
      <c r="AD100" s="336"/>
      <c r="AE100" s="336"/>
      <c r="AF100" s="336"/>
      <c r="AG100" s="336"/>
      <c r="AH100" s="336"/>
    </row>
    <row r="101" spans="1:34" s="342" customFormat="1" ht="40.5" customHeight="1">
      <c r="A101" s="331"/>
      <c r="B101" s="332"/>
      <c r="C101" s="343"/>
      <c r="D101" s="637" t="s">
        <v>2893</v>
      </c>
      <c r="E101" s="637"/>
      <c r="F101" s="637"/>
      <c r="G101" s="637"/>
      <c r="H101" s="637"/>
      <c r="I101" s="637"/>
      <c r="J101" s="637"/>
      <c r="K101" s="637"/>
      <c r="L101" s="332"/>
      <c r="M101" s="332"/>
      <c r="N101" s="332"/>
      <c r="O101" s="333"/>
      <c r="P101" s="332"/>
      <c r="Q101" s="332"/>
      <c r="R101" s="332"/>
      <c r="S101" s="334"/>
      <c r="T101" s="331"/>
      <c r="U101" s="336"/>
      <c r="V101" s="336"/>
      <c r="W101" s="336"/>
      <c r="X101" s="336"/>
      <c r="Y101" s="336"/>
      <c r="Z101" s="336"/>
      <c r="AA101" s="336"/>
      <c r="AB101" s="336"/>
      <c r="AC101" s="336"/>
      <c r="AD101" s="336"/>
      <c r="AE101" s="336"/>
      <c r="AF101" s="336"/>
      <c r="AG101" s="336"/>
    </row>
    <row r="102" spans="1:34">
      <c r="A102" s="337"/>
      <c r="B102" s="337"/>
      <c r="C102" s="337"/>
      <c r="D102" s="337"/>
      <c r="E102" s="337"/>
      <c r="F102" s="337"/>
      <c r="G102" s="337"/>
      <c r="H102" s="337"/>
      <c r="I102" s="337"/>
      <c r="J102" s="337"/>
      <c r="K102" s="337"/>
      <c r="L102" s="337"/>
      <c r="M102" s="337"/>
      <c r="N102" s="337"/>
      <c r="O102" s="337"/>
      <c r="P102" s="337"/>
      <c r="Q102" s="337"/>
      <c r="R102" s="337"/>
      <c r="S102" s="337"/>
      <c r="T102" s="337"/>
      <c r="U102" s="336"/>
      <c r="V102" s="336"/>
      <c r="W102" s="336"/>
      <c r="X102" s="336"/>
    </row>
    <row r="103" spans="1:34" s="342" customFormat="1" ht="40.5" customHeight="1">
      <c r="A103" s="331"/>
      <c r="B103" s="338"/>
      <c r="C103" s="332" t="s">
        <v>2892</v>
      </c>
      <c r="D103" s="339"/>
      <c r="E103" s="340"/>
      <c r="F103" s="332"/>
      <c r="G103" s="332"/>
      <c r="H103" s="341"/>
      <c r="I103" s="332"/>
      <c r="J103" s="332"/>
      <c r="K103" s="332"/>
      <c r="L103" s="332"/>
      <c r="M103" s="332"/>
      <c r="N103" s="332"/>
      <c r="O103" s="332"/>
      <c r="P103" s="333"/>
      <c r="Q103" s="332"/>
      <c r="R103" s="332"/>
      <c r="S103" s="332"/>
      <c r="T103" s="331"/>
      <c r="U103" s="336"/>
      <c r="V103" s="336"/>
      <c r="W103" s="336"/>
      <c r="X103" s="336"/>
      <c r="Y103" s="336"/>
      <c r="Z103" s="336"/>
      <c r="AA103" s="336"/>
      <c r="AB103" s="336"/>
      <c r="AC103" s="336"/>
      <c r="AD103" s="336"/>
      <c r="AE103" s="336"/>
      <c r="AF103" s="336"/>
      <c r="AG103" s="336"/>
      <c r="AH103" s="336"/>
    </row>
    <row r="104" spans="1:34" s="342" customFormat="1" ht="40.5" customHeight="1">
      <c r="A104" s="331"/>
      <c r="B104" s="332"/>
      <c r="C104" s="343"/>
      <c r="D104" s="637" t="s">
        <v>2891</v>
      </c>
      <c r="E104" s="637"/>
      <c r="F104" s="637"/>
      <c r="G104" s="637"/>
      <c r="H104" s="637"/>
      <c r="I104" s="637"/>
      <c r="J104" s="637"/>
      <c r="K104" s="637"/>
      <c r="L104" s="332"/>
      <c r="M104" s="332"/>
      <c r="N104" s="332"/>
      <c r="O104" s="333"/>
      <c r="P104" s="332"/>
      <c r="Q104" s="332"/>
      <c r="R104" s="332"/>
      <c r="S104" s="334"/>
      <c r="T104" s="331"/>
      <c r="U104" s="336"/>
      <c r="V104" s="336"/>
      <c r="W104" s="336"/>
      <c r="X104" s="336"/>
      <c r="Y104" s="336"/>
      <c r="Z104" s="336"/>
      <c r="AA104" s="336"/>
      <c r="AB104" s="336"/>
      <c r="AC104" s="336"/>
      <c r="AD104" s="336"/>
      <c r="AE104" s="336"/>
      <c r="AF104" s="336"/>
      <c r="AG104" s="336"/>
    </row>
    <row r="105" spans="1:34">
      <c r="A105" s="337"/>
      <c r="B105" s="337"/>
      <c r="C105" s="337"/>
      <c r="D105" s="337"/>
      <c r="E105" s="337"/>
      <c r="F105" s="337"/>
      <c r="G105" s="337"/>
      <c r="H105" s="337"/>
      <c r="I105" s="337"/>
      <c r="J105" s="337"/>
      <c r="K105" s="337"/>
      <c r="L105" s="337"/>
      <c r="M105" s="337"/>
      <c r="N105" s="337"/>
      <c r="O105" s="337"/>
      <c r="P105" s="337"/>
      <c r="Q105" s="337"/>
      <c r="R105" s="337"/>
      <c r="S105" s="337"/>
      <c r="T105" s="337"/>
      <c r="U105" s="336"/>
      <c r="V105" s="336"/>
      <c r="W105" s="336"/>
      <c r="X105" s="336"/>
    </row>
    <row r="106" spans="1:34" s="342" customFormat="1" ht="40.5" customHeight="1">
      <c r="A106" s="331"/>
      <c r="B106" s="338"/>
      <c r="C106" s="332" t="s">
        <v>2890</v>
      </c>
      <c r="D106" s="339"/>
      <c r="E106" s="340"/>
      <c r="F106" s="332"/>
      <c r="G106" s="332"/>
      <c r="H106" s="341"/>
      <c r="I106" s="332"/>
      <c r="J106" s="332"/>
      <c r="K106" s="332"/>
      <c r="L106" s="332"/>
      <c r="M106" s="332"/>
      <c r="N106" s="332"/>
      <c r="O106" s="332"/>
      <c r="P106" s="333"/>
      <c r="Q106" s="332"/>
      <c r="R106" s="332"/>
      <c r="S106" s="332"/>
      <c r="T106" s="331"/>
      <c r="U106" s="336"/>
      <c r="V106" s="336"/>
      <c r="W106" s="336"/>
      <c r="X106" s="336"/>
      <c r="Y106" s="336"/>
      <c r="Z106" s="336"/>
      <c r="AA106" s="336"/>
      <c r="AB106" s="336"/>
      <c r="AC106" s="336"/>
      <c r="AD106" s="336"/>
      <c r="AE106" s="336"/>
      <c r="AF106" s="336"/>
      <c r="AG106" s="336"/>
      <c r="AH106" s="336"/>
    </row>
    <row r="107" spans="1:34" s="342" customFormat="1" ht="40.5" customHeight="1">
      <c r="A107" s="331"/>
      <c r="B107" s="332"/>
      <c r="C107" s="343"/>
      <c r="D107" s="637" t="s">
        <v>2889</v>
      </c>
      <c r="E107" s="637"/>
      <c r="F107" s="637"/>
      <c r="G107" s="637"/>
      <c r="H107" s="637"/>
      <c r="I107" s="637"/>
      <c r="J107" s="637"/>
      <c r="K107" s="637"/>
      <c r="L107" s="332" t="s">
        <v>15</v>
      </c>
      <c r="M107" s="332"/>
      <c r="N107" s="332"/>
      <c r="O107" s="333"/>
      <c r="P107" s="332"/>
      <c r="Q107" s="332"/>
      <c r="R107" s="332"/>
      <c r="S107" s="334"/>
      <c r="T107" s="331"/>
      <c r="U107" s="336"/>
      <c r="V107" s="336"/>
      <c r="W107" s="336"/>
      <c r="X107" s="336"/>
      <c r="Y107" s="336"/>
      <c r="Z107" s="336"/>
      <c r="AA107" s="336"/>
      <c r="AB107" s="336"/>
      <c r="AC107" s="336"/>
      <c r="AD107" s="336"/>
      <c r="AE107" s="336"/>
      <c r="AF107" s="336"/>
      <c r="AG107" s="336"/>
    </row>
    <row r="108" spans="1:34">
      <c r="A108" s="337"/>
      <c r="B108" s="337"/>
      <c r="C108" s="337"/>
      <c r="D108" s="337"/>
      <c r="E108" s="337"/>
      <c r="F108" s="337"/>
      <c r="G108" s="337"/>
      <c r="H108" s="337"/>
      <c r="I108" s="337"/>
      <c r="J108" s="337"/>
      <c r="K108" s="337"/>
      <c r="L108" s="337"/>
      <c r="M108" s="337"/>
      <c r="N108" s="337"/>
      <c r="O108" s="337"/>
      <c r="P108" s="337"/>
      <c r="Q108" s="337"/>
      <c r="R108" s="337"/>
      <c r="S108" s="337"/>
      <c r="T108" s="337"/>
      <c r="U108" s="336"/>
      <c r="V108" s="336"/>
      <c r="W108" s="336"/>
      <c r="X108" s="336"/>
    </row>
    <row r="109" spans="1:34" s="342" customFormat="1" ht="40.5" customHeight="1">
      <c r="A109" s="331"/>
      <c r="B109" s="332"/>
      <c r="C109" s="343"/>
      <c r="D109" s="637" t="s">
        <v>2772</v>
      </c>
      <c r="E109" s="637"/>
      <c r="F109" s="637"/>
      <c r="G109" s="637"/>
      <c r="H109" s="637"/>
      <c r="I109" s="637"/>
      <c r="J109" s="637"/>
      <c r="K109" s="637"/>
      <c r="L109" s="332"/>
      <c r="M109" s="332"/>
      <c r="N109" s="332"/>
      <c r="O109" s="333"/>
      <c r="P109" s="332"/>
      <c r="Q109" s="332"/>
      <c r="R109" s="332"/>
      <c r="S109" s="334"/>
      <c r="T109" s="331"/>
      <c r="U109" s="336"/>
      <c r="V109" s="336"/>
      <c r="W109" s="336"/>
      <c r="X109" s="336"/>
      <c r="Y109" s="336"/>
      <c r="Z109" s="336"/>
      <c r="AA109" s="336"/>
      <c r="AB109" s="336"/>
      <c r="AC109" s="336"/>
      <c r="AD109" s="336"/>
      <c r="AE109" s="336"/>
      <c r="AF109" s="336"/>
      <c r="AG109" s="336"/>
    </row>
    <row r="110" spans="1:34" s="342" customFormat="1" ht="40.5" customHeight="1">
      <c r="A110" s="331"/>
      <c r="B110" s="332"/>
      <c r="C110" s="343"/>
      <c r="D110" s="637" t="s">
        <v>2888</v>
      </c>
      <c r="E110" s="637"/>
      <c r="F110" s="637"/>
      <c r="G110" s="637"/>
      <c r="H110" s="637"/>
      <c r="I110" s="637"/>
      <c r="J110" s="637"/>
      <c r="K110" s="637"/>
      <c r="L110" s="332"/>
      <c r="M110" s="332"/>
      <c r="N110" s="332"/>
      <c r="O110" s="333"/>
      <c r="P110" s="332"/>
      <c r="Q110" s="332"/>
      <c r="R110" s="332"/>
      <c r="S110" s="334"/>
      <c r="T110" s="331"/>
      <c r="U110" s="336"/>
      <c r="V110" s="336"/>
      <c r="W110" s="336"/>
      <c r="X110" s="336"/>
      <c r="Y110" s="336"/>
      <c r="Z110" s="336"/>
      <c r="AA110" s="336"/>
      <c r="AB110" s="336"/>
      <c r="AC110" s="336"/>
      <c r="AD110" s="336"/>
      <c r="AE110" s="336"/>
      <c r="AF110" s="336"/>
      <c r="AG110" s="336"/>
    </row>
    <row r="111" spans="1:34" s="342" customFormat="1" ht="40.5" customHeight="1">
      <c r="A111" s="331"/>
      <c r="B111" s="332"/>
      <c r="C111" s="343"/>
      <c r="D111" s="637" t="s">
        <v>2887</v>
      </c>
      <c r="E111" s="637"/>
      <c r="F111" s="637"/>
      <c r="G111" s="637"/>
      <c r="H111" s="637"/>
      <c r="I111" s="637"/>
      <c r="J111" s="637"/>
      <c r="K111" s="637"/>
      <c r="L111" s="332"/>
      <c r="M111" s="332"/>
      <c r="N111" s="332"/>
      <c r="O111" s="333"/>
      <c r="P111" s="332"/>
      <c r="Q111" s="332"/>
      <c r="R111" s="332"/>
      <c r="S111" s="334"/>
      <c r="T111" s="331"/>
      <c r="U111" s="336"/>
      <c r="V111" s="336"/>
      <c r="W111" s="336"/>
      <c r="X111" s="336"/>
      <c r="Y111" s="336"/>
      <c r="Z111" s="336"/>
      <c r="AA111" s="336"/>
      <c r="AB111" s="336"/>
      <c r="AC111" s="336"/>
      <c r="AD111" s="336"/>
      <c r="AE111" s="336"/>
      <c r="AF111" s="336"/>
      <c r="AG111" s="336"/>
    </row>
    <row r="112" spans="1:34" s="342" customFormat="1" ht="40.5" customHeight="1">
      <c r="A112" s="331"/>
      <c r="B112" s="332"/>
      <c r="C112" s="343"/>
      <c r="D112" s="637" t="s">
        <v>2886</v>
      </c>
      <c r="E112" s="637"/>
      <c r="F112" s="637"/>
      <c r="G112" s="637"/>
      <c r="H112" s="637"/>
      <c r="I112" s="637"/>
      <c r="J112" s="637"/>
      <c r="K112" s="637"/>
      <c r="L112" s="332"/>
      <c r="M112" s="332"/>
      <c r="N112" s="332"/>
      <c r="O112" s="333"/>
      <c r="P112" s="332"/>
      <c r="Q112" s="332"/>
      <c r="R112" s="332"/>
      <c r="S112" s="334"/>
      <c r="T112" s="331"/>
      <c r="U112" s="336"/>
      <c r="V112" s="336"/>
      <c r="W112" s="336"/>
      <c r="X112" s="336"/>
      <c r="Y112" s="336"/>
      <c r="Z112" s="336"/>
      <c r="AA112" s="336"/>
      <c r="AB112" s="336"/>
      <c r="AC112" s="336"/>
      <c r="AD112" s="336"/>
      <c r="AE112" s="336"/>
      <c r="AF112" s="336"/>
      <c r="AG112" s="336"/>
    </row>
    <row r="113" spans="1:34" s="342" customFormat="1" ht="40.5" customHeight="1">
      <c r="A113" s="331"/>
      <c r="B113" s="332"/>
      <c r="C113" s="343"/>
      <c r="D113" s="637" t="s">
        <v>2885</v>
      </c>
      <c r="E113" s="637"/>
      <c r="F113" s="637"/>
      <c r="G113" s="637"/>
      <c r="H113" s="637"/>
      <c r="I113" s="637"/>
      <c r="J113" s="637"/>
      <c r="K113" s="637"/>
      <c r="L113" s="332"/>
      <c r="M113" s="332"/>
      <c r="N113" s="332"/>
      <c r="O113" s="333"/>
      <c r="P113" s="332"/>
      <c r="Q113" s="332"/>
      <c r="R113" s="332"/>
      <c r="S113" s="334"/>
      <c r="T113" s="331"/>
      <c r="U113" s="336"/>
      <c r="V113" s="336"/>
      <c r="W113" s="336"/>
      <c r="X113" s="336"/>
      <c r="Y113" s="336"/>
      <c r="Z113" s="336"/>
      <c r="AA113" s="336"/>
      <c r="AB113" s="336"/>
      <c r="AC113" s="336"/>
      <c r="AD113" s="336"/>
      <c r="AE113" s="336"/>
      <c r="AF113" s="336"/>
      <c r="AG113" s="336"/>
    </row>
    <row r="114" spans="1:34" s="342" customFormat="1" ht="40.5" customHeight="1">
      <c r="A114" s="331"/>
      <c r="B114" s="332"/>
      <c r="C114" s="343"/>
      <c r="D114" s="637" t="s">
        <v>2884</v>
      </c>
      <c r="E114" s="637"/>
      <c r="F114" s="637"/>
      <c r="G114" s="637"/>
      <c r="H114" s="637"/>
      <c r="I114" s="637"/>
      <c r="J114" s="637"/>
      <c r="K114" s="637"/>
      <c r="L114" s="332"/>
      <c r="M114" s="332"/>
      <c r="N114" s="332"/>
      <c r="O114" s="333"/>
      <c r="P114" s="332"/>
      <c r="Q114" s="332"/>
      <c r="R114" s="332"/>
      <c r="S114" s="334"/>
      <c r="T114" s="331"/>
      <c r="U114" s="336"/>
      <c r="V114" s="336"/>
      <c r="W114" s="336"/>
      <c r="X114" s="336"/>
      <c r="Y114" s="336"/>
      <c r="Z114" s="336"/>
      <c r="AA114" s="336"/>
      <c r="AB114" s="336"/>
      <c r="AC114" s="336"/>
      <c r="AD114" s="336"/>
      <c r="AE114" s="336"/>
      <c r="AF114" s="336"/>
      <c r="AG114" s="336"/>
    </row>
    <row r="115" spans="1:34" s="342" customFormat="1" ht="40.5" customHeight="1">
      <c r="A115" s="331"/>
      <c r="B115" s="332"/>
      <c r="C115" s="343"/>
      <c r="D115" s="637" t="s">
        <v>2883</v>
      </c>
      <c r="E115" s="637"/>
      <c r="F115" s="637"/>
      <c r="G115" s="637"/>
      <c r="H115" s="637"/>
      <c r="I115" s="637"/>
      <c r="J115" s="637"/>
      <c r="K115" s="637"/>
      <c r="L115" s="332"/>
      <c r="M115" s="332"/>
      <c r="N115" s="332"/>
      <c r="O115" s="333"/>
      <c r="P115" s="332"/>
      <c r="Q115" s="332"/>
      <c r="R115" s="332"/>
      <c r="S115" s="334"/>
      <c r="T115" s="331"/>
      <c r="U115" s="336"/>
      <c r="V115" s="336"/>
      <c r="W115" s="336"/>
      <c r="X115" s="336"/>
      <c r="Y115" s="336"/>
      <c r="Z115" s="336"/>
      <c r="AA115" s="336"/>
      <c r="AB115" s="336"/>
      <c r="AC115" s="336"/>
      <c r="AD115" s="336"/>
      <c r="AE115" s="336"/>
      <c r="AF115" s="336"/>
      <c r="AG115" s="336"/>
    </row>
    <row r="116" spans="1:34" s="342" customFormat="1" ht="40.5" customHeight="1">
      <c r="A116" s="331"/>
      <c r="B116" s="332"/>
      <c r="C116" s="343"/>
      <c r="D116" s="637" t="s">
        <v>2882</v>
      </c>
      <c r="E116" s="637"/>
      <c r="F116" s="637"/>
      <c r="G116" s="637"/>
      <c r="H116" s="637"/>
      <c r="I116" s="637"/>
      <c r="J116" s="637"/>
      <c r="K116" s="637"/>
      <c r="L116" s="332"/>
      <c r="M116" s="332"/>
      <c r="N116" s="332"/>
      <c r="O116" s="333"/>
      <c r="P116" s="332"/>
      <c r="Q116" s="332"/>
      <c r="R116" s="332"/>
      <c r="S116" s="334"/>
      <c r="T116" s="331"/>
      <c r="U116" s="336"/>
      <c r="V116" s="336"/>
      <c r="W116" s="336"/>
      <c r="X116" s="336"/>
      <c r="Y116" s="336"/>
      <c r="Z116" s="336"/>
      <c r="AA116" s="336"/>
      <c r="AB116" s="336"/>
      <c r="AC116" s="336"/>
      <c r="AD116" s="336"/>
      <c r="AE116" s="336"/>
      <c r="AF116" s="336"/>
      <c r="AG116" s="336"/>
    </row>
    <row r="117" spans="1:34" s="342" customFormat="1" ht="40.5" customHeight="1">
      <c r="A117" s="331"/>
      <c r="B117" s="332"/>
      <c r="C117" s="343"/>
      <c r="D117" s="637" t="s">
        <v>2881</v>
      </c>
      <c r="E117" s="637"/>
      <c r="F117" s="637"/>
      <c r="G117" s="637"/>
      <c r="H117" s="637"/>
      <c r="I117" s="637"/>
      <c r="J117" s="637"/>
      <c r="K117" s="637"/>
      <c r="L117" s="332"/>
      <c r="M117" s="332"/>
      <c r="N117" s="332"/>
      <c r="O117" s="333"/>
      <c r="P117" s="332"/>
      <c r="Q117" s="332"/>
      <c r="R117" s="332"/>
      <c r="S117" s="334"/>
      <c r="T117" s="331"/>
      <c r="U117" s="336"/>
      <c r="V117" s="336"/>
      <c r="W117" s="336"/>
      <c r="X117" s="336"/>
      <c r="Y117" s="336"/>
      <c r="Z117" s="336"/>
      <c r="AA117" s="336"/>
      <c r="AB117" s="336"/>
      <c r="AC117" s="336"/>
      <c r="AD117" s="336"/>
      <c r="AE117" s="336"/>
      <c r="AF117" s="336"/>
      <c r="AG117" s="336"/>
    </row>
    <row r="118" spans="1:34" s="342" customFormat="1" ht="40.5" customHeight="1">
      <c r="A118" s="331"/>
      <c r="B118" s="332"/>
      <c r="C118" s="343"/>
      <c r="D118" s="637" t="s">
        <v>2880</v>
      </c>
      <c r="E118" s="637"/>
      <c r="F118" s="637"/>
      <c r="G118" s="637"/>
      <c r="H118" s="637"/>
      <c r="I118" s="637"/>
      <c r="J118" s="637"/>
      <c r="K118" s="637"/>
      <c r="L118" s="332"/>
      <c r="M118" s="332"/>
      <c r="N118" s="332"/>
      <c r="O118" s="333"/>
      <c r="P118" s="332"/>
      <c r="Q118" s="332"/>
      <c r="R118" s="332"/>
      <c r="S118" s="334"/>
      <c r="T118" s="331"/>
      <c r="U118" s="336"/>
      <c r="V118" s="336"/>
      <c r="W118" s="336"/>
      <c r="X118" s="336"/>
      <c r="Y118" s="336"/>
      <c r="Z118" s="336"/>
      <c r="AA118" s="336"/>
      <c r="AB118" s="336"/>
      <c r="AC118" s="336"/>
      <c r="AD118" s="336"/>
      <c r="AE118" s="336"/>
      <c r="AF118" s="336"/>
      <c r="AG118" s="336"/>
    </row>
    <row r="119" spans="1:34" s="342" customFormat="1" ht="40.5" customHeight="1">
      <c r="A119" s="331"/>
      <c r="B119" s="332"/>
      <c r="C119" s="343"/>
      <c r="D119" s="637" t="s">
        <v>2879</v>
      </c>
      <c r="E119" s="637"/>
      <c r="F119" s="637"/>
      <c r="G119" s="637"/>
      <c r="H119" s="637"/>
      <c r="I119" s="637"/>
      <c r="J119" s="637"/>
      <c r="K119" s="637"/>
      <c r="L119" s="332"/>
      <c r="M119" s="332"/>
      <c r="N119" s="332"/>
      <c r="O119" s="333"/>
      <c r="P119" s="332"/>
      <c r="Q119" s="332"/>
      <c r="R119" s="332"/>
      <c r="S119" s="334"/>
      <c r="T119" s="331"/>
      <c r="U119" s="336"/>
      <c r="V119" s="336"/>
      <c r="W119" s="336"/>
      <c r="X119" s="336"/>
      <c r="Y119" s="336"/>
      <c r="Z119" s="336"/>
      <c r="AA119" s="336"/>
      <c r="AB119" s="336"/>
      <c r="AC119" s="336"/>
      <c r="AD119" s="336"/>
      <c r="AE119" s="336"/>
      <c r="AF119" s="336"/>
      <c r="AG119" s="336"/>
    </row>
    <row r="120" spans="1:34" s="342" customFormat="1" ht="40.5" customHeight="1">
      <c r="A120" s="331"/>
      <c r="B120" s="332"/>
      <c r="C120" s="343"/>
      <c r="D120" s="637" t="s">
        <v>2878</v>
      </c>
      <c r="E120" s="637"/>
      <c r="F120" s="637"/>
      <c r="G120" s="637"/>
      <c r="H120" s="637"/>
      <c r="I120" s="637"/>
      <c r="J120" s="637"/>
      <c r="K120" s="637"/>
      <c r="L120" s="332"/>
      <c r="M120" s="332"/>
      <c r="N120" s="332"/>
      <c r="O120" s="333"/>
      <c r="P120" s="332"/>
      <c r="Q120" s="332"/>
      <c r="R120" s="332"/>
      <c r="S120" s="334"/>
      <c r="T120" s="331"/>
      <c r="U120" s="336"/>
      <c r="V120" s="336"/>
      <c r="W120" s="336"/>
      <c r="X120" s="336"/>
      <c r="Y120" s="336"/>
      <c r="Z120" s="336"/>
      <c r="AA120" s="336"/>
      <c r="AB120" s="336"/>
      <c r="AC120" s="336"/>
      <c r="AD120" s="336"/>
      <c r="AE120" s="336"/>
      <c r="AF120" s="336"/>
      <c r="AG120" s="336"/>
    </row>
    <row r="121" spans="1:34" s="342" customFormat="1" ht="40.5" customHeight="1">
      <c r="A121" s="331"/>
      <c r="B121" s="332"/>
      <c r="C121" s="343"/>
      <c r="D121" s="637" t="s">
        <v>2877</v>
      </c>
      <c r="E121" s="637"/>
      <c r="F121" s="637"/>
      <c r="G121" s="637"/>
      <c r="H121" s="637"/>
      <c r="I121" s="637"/>
      <c r="J121" s="637"/>
      <c r="K121" s="637"/>
      <c r="L121" s="332"/>
      <c r="M121" s="332"/>
      <c r="N121" s="332"/>
      <c r="O121" s="333"/>
      <c r="P121" s="332"/>
      <c r="Q121" s="332"/>
      <c r="R121" s="332"/>
      <c r="S121" s="334"/>
      <c r="T121" s="331"/>
      <c r="U121" s="336"/>
      <c r="V121" s="336"/>
      <c r="W121" s="336"/>
      <c r="X121" s="336"/>
      <c r="Y121" s="336"/>
      <c r="Z121" s="336"/>
      <c r="AA121" s="336"/>
      <c r="AB121" s="336"/>
      <c r="AC121" s="336"/>
      <c r="AD121" s="336"/>
      <c r="AE121" s="336"/>
      <c r="AF121" s="336"/>
      <c r="AG121" s="336"/>
    </row>
    <row r="122" spans="1:34" s="342" customFormat="1" ht="40.5" customHeight="1">
      <c r="A122" s="331"/>
      <c r="B122" s="332"/>
      <c r="C122" s="343"/>
      <c r="D122" s="637" t="s">
        <v>2876</v>
      </c>
      <c r="E122" s="637"/>
      <c r="F122" s="637"/>
      <c r="G122" s="637"/>
      <c r="H122" s="637"/>
      <c r="I122" s="637"/>
      <c r="J122" s="637"/>
      <c r="K122" s="637"/>
      <c r="L122" s="332"/>
      <c r="M122" s="332"/>
      <c r="N122" s="332"/>
      <c r="O122" s="333"/>
      <c r="P122" s="332"/>
      <c r="Q122" s="332"/>
      <c r="R122" s="332"/>
      <c r="S122" s="334"/>
      <c r="T122" s="331"/>
      <c r="U122" s="336"/>
      <c r="V122" s="336"/>
      <c r="W122" s="336"/>
      <c r="X122" s="336"/>
      <c r="Y122" s="336"/>
      <c r="Z122" s="336"/>
      <c r="AA122" s="336"/>
      <c r="AB122" s="336"/>
      <c r="AC122" s="336"/>
      <c r="AD122" s="336"/>
      <c r="AE122" s="336"/>
      <c r="AF122" s="336"/>
      <c r="AG122" s="336"/>
    </row>
    <row r="123" spans="1:34" s="342" customFormat="1" ht="40.5" customHeight="1">
      <c r="A123" s="331"/>
      <c r="B123" s="332"/>
      <c r="C123" s="343"/>
      <c r="D123" s="637" t="s">
        <v>2875</v>
      </c>
      <c r="E123" s="637"/>
      <c r="F123" s="637"/>
      <c r="G123" s="637"/>
      <c r="H123" s="637"/>
      <c r="I123" s="637"/>
      <c r="J123" s="637"/>
      <c r="K123" s="637"/>
      <c r="L123" s="332"/>
      <c r="M123" s="332"/>
      <c r="N123" s="332"/>
      <c r="O123" s="333"/>
      <c r="P123" s="332"/>
      <c r="Q123" s="332"/>
      <c r="R123" s="332"/>
      <c r="S123" s="334"/>
      <c r="T123" s="331"/>
      <c r="U123" s="336"/>
      <c r="V123" s="336"/>
      <c r="W123" s="336"/>
      <c r="X123" s="336"/>
      <c r="Y123" s="336"/>
      <c r="Z123" s="336"/>
      <c r="AA123" s="336"/>
      <c r="AB123" s="336"/>
      <c r="AC123" s="336"/>
      <c r="AD123" s="336"/>
      <c r="AE123" s="336"/>
      <c r="AF123" s="336"/>
      <c r="AG123" s="336"/>
    </row>
    <row r="124" spans="1:34">
      <c r="A124" s="337"/>
      <c r="B124" s="337"/>
      <c r="C124" s="337"/>
      <c r="D124" s="337"/>
      <c r="E124" s="337"/>
      <c r="F124" s="337"/>
      <c r="G124" s="337"/>
      <c r="H124" s="337"/>
      <c r="I124" s="337"/>
      <c r="J124" s="337"/>
      <c r="K124" s="337"/>
      <c r="L124" s="337"/>
      <c r="M124" s="337"/>
      <c r="N124" s="337"/>
      <c r="O124" s="337"/>
      <c r="P124" s="337"/>
      <c r="Q124" s="337"/>
      <c r="R124" s="337"/>
      <c r="S124" s="337"/>
      <c r="T124" s="337"/>
      <c r="U124" s="336"/>
      <c r="V124" s="336"/>
      <c r="W124" s="336"/>
      <c r="X124" s="336"/>
    </row>
    <row r="125" spans="1:34" s="342" customFormat="1" ht="28.5">
      <c r="A125" s="331"/>
      <c r="B125" s="332"/>
      <c r="C125" s="513" t="s">
        <v>2874</v>
      </c>
      <c r="D125" s="332"/>
      <c r="E125" s="341"/>
      <c r="F125" s="341"/>
      <c r="G125" s="341"/>
      <c r="H125" s="345"/>
      <c r="I125" s="332"/>
      <c r="J125" s="332"/>
      <c r="K125" s="332"/>
      <c r="L125" s="332"/>
      <c r="M125" s="332"/>
      <c r="N125" s="332"/>
      <c r="O125" s="333"/>
      <c r="P125" s="332"/>
      <c r="Q125" s="332"/>
      <c r="R125" s="332"/>
      <c r="S125" s="334"/>
      <c r="T125" s="331"/>
      <c r="U125" s="336"/>
      <c r="V125" s="336"/>
      <c r="W125" s="336"/>
      <c r="X125" s="336"/>
      <c r="Y125" s="336"/>
      <c r="Z125" s="336"/>
      <c r="AA125" s="336"/>
      <c r="AB125" s="336"/>
      <c r="AC125" s="336"/>
      <c r="AD125" s="336"/>
      <c r="AE125" s="336"/>
      <c r="AF125" s="336"/>
      <c r="AG125" s="336"/>
    </row>
    <row r="126" spans="1:34" s="342" customFormat="1" ht="40.5" customHeight="1">
      <c r="A126" s="331"/>
      <c r="B126" s="338"/>
      <c r="C126" s="332" t="s">
        <v>2873</v>
      </c>
      <c r="D126" s="339"/>
      <c r="E126" s="340"/>
      <c r="F126" s="332"/>
      <c r="G126" s="332"/>
      <c r="H126" s="341"/>
      <c r="I126" s="332"/>
      <c r="J126" s="332"/>
      <c r="K126" s="332"/>
      <c r="L126" s="332"/>
      <c r="M126" s="332"/>
      <c r="N126" s="332"/>
      <c r="O126" s="332"/>
      <c r="P126" s="333"/>
      <c r="Q126" s="332"/>
      <c r="R126" s="332"/>
      <c r="S126" s="332"/>
      <c r="T126" s="331"/>
      <c r="U126" s="336"/>
      <c r="V126" s="336"/>
      <c r="W126" s="336"/>
      <c r="X126" s="336"/>
      <c r="Y126" s="336"/>
      <c r="Z126" s="336"/>
      <c r="AA126" s="336"/>
      <c r="AB126" s="336"/>
      <c r="AC126" s="336"/>
      <c r="AD126" s="336"/>
      <c r="AE126" s="336"/>
      <c r="AF126" s="336"/>
      <c r="AG126" s="336"/>
      <c r="AH126" s="336"/>
    </row>
    <row r="127" spans="1:34" s="342" customFormat="1" ht="40.5" customHeight="1">
      <c r="A127" s="331"/>
      <c r="B127" s="332"/>
      <c r="C127" s="343"/>
      <c r="D127" s="637" t="s">
        <v>2872</v>
      </c>
      <c r="E127" s="637"/>
      <c r="F127" s="637"/>
      <c r="G127" s="637"/>
      <c r="H127" s="637"/>
      <c r="I127" s="637"/>
      <c r="J127" s="637"/>
      <c r="K127" s="637"/>
      <c r="L127" s="332"/>
      <c r="M127" s="332"/>
      <c r="N127" s="332"/>
      <c r="O127" s="333"/>
      <c r="P127" s="332"/>
      <c r="Q127" s="332"/>
      <c r="R127" s="332"/>
      <c r="S127" s="334"/>
      <c r="T127" s="331"/>
      <c r="U127" s="336"/>
      <c r="V127" s="336"/>
      <c r="W127" s="336"/>
      <c r="X127" s="336"/>
      <c r="Y127" s="336"/>
      <c r="Z127" s="336"/>
      <c r="AA127" s="336"/>
      <c r="AB127" s="336"/>
      <c r="AC127" s="336"/>
      <c r="AD127" s="336"/>
      <c r="AE127" s="336"/>
      <c r="AF127" s="336"/>
      <c r="AG127" s="336"/>
    </row>
    <row r="128" spans="1:34" s="342" customFormat="1" ht="28.5">
      <c r="A128" s="331"/>
      <c r="B128" s="332"/>
      <c r="C128" s="343"/>
      <c r="D128" s="340" t="s">
        <v>2871</v>
      </c>
      <c r="E128" s="332"/>
      <c r="F128" s="332"/>
      <c r="G128" s="332"/>
      <c r="H128" s="332"/>
      <c r="I128" s="332"/>
      <c r="J128" s="332"/>
      <c r="K128" s="332"/>
      <c r="L128" s="332" t="s">
        <v>15</v>
      </c>
      <c r="M128" s="332"/>
      <c r="N128" s="332"/>
      <c r="O128" s="333"/>
      <c r="P128" s="332"/>
      <c r="Q128" s="332"/>
      <c r="R128" s="332"/>
      <c r="S128" s="334"/>
      <c r="T128" s="331"/>
      <c r="U128" s="336"/>
      <c r="V128" s="336"/>
      <c r="W128" s="336"/>
      <c r="X128" s="336"/>
      <c r="Y128" s="336"/>
      <c r="Z128" s="336"/>
      <c r="AA128" s="336"/>
      <c r="AB128" s="336"/>
      <c r="AC128" s="336"/>
      <c r="AD128" s="336"/>
      <c r="AE128" s="336"/>
      <c r="AF128" s="336"/>
      <c r="AG128" s="336"/>
    </row>
    <row r="129" spans="1:34">
      <c r="A129" s="337"/>
      <c r="B129" s="337"/>
      <c r="C129" s="337"/>
      <c r="D129" s="337"/>
      <c r="E129" s="337"/>
      <c r="F129" s="337"/>
      <c r="G129" s="337"/>
      <c r="H129" s="337"/>
      <c r="I129" s="337"/>
      <c r="J129" s="337"/>
      <c r="K129" s="337"/>
      <c r="L129" s="337"/>
      <c r="M129" s="337"/>
      <c r="N129" s="337"/>
      <c r="O129" s="337"/>
      <c r="P129" s="337"/>
      <c r="Q129" s="337"/>
      <c r="R129" s="337"/>
      <c r="S129" s="337"/>
      <c r="T129" s="337"/>
      <c r="U129" s="336"/>
      <c r="V129" s="336"/>
      <c r="W129" s="336"/>
      <c r="X129" s="336"/>
    </row>
    <row r="130" spans="1:34" s="342" customFormat="1" ht="40.5" customHeight="1">
      <c r="A130" s="331"/>
      <c r="B130" s="338"/>
      <c r="C130" s="332" t="s">
        <v>2870</v>
      </c>
      <c r="D130" s="339"/>
      <c r="E130" s="340"/>
      <c r="F130" s="332"/>
      <c r="G130" s="332"/>
      <c r="H130" s="341"/>
      <c r="I130" s="332"/>
      <c r="J130" s="332"/>
      <c r="K130" s="332"/>
      <c r="L130" s="332"/>
      <c r="M130" s="332"/>
      <c r="N130" s="332"/>
      <c r="O130" s="332"/>
      <c r="P130" s="333"/>
      <c r="Q130" s="332"/>
      <c r="R130" s="332"/>
      <c r="S130" s="332"/>
      <c r="T130" s="331"/>
      <c r="U130" s="336"/>
      <c r="V130" s="336"/>
      <c r="W130" s="336"/>
      <c r="X130" s="336"/>
      <c r="Y130" s="336"/>
      <c r="Z130" s="336"/>
      <c r="AA130" s="336"/>
      <c r="AB130" s="336"/>
      <c r="AC130" s="336"/>
      <c r="AD130" s="336"/>
      <c r="AE130" s="336"/>
      <c r="AF130" s="336"/>
      <c r="AG130" s="336"/>
      <c r="AH130" s="336"/>
    </row>
    <row r="131" spans="1:34" s="342" customFormat="1" ht="40.5" customHeight="1">
      <c r="A131" s="331"/>
      <c r="B131" s="332"/>
      <c r="C131" s="343"/>
      <c r="D131" s="637" t="s">
        <v>2869</v>
      </c>
      <c r="E131" s="637"/>
      <c r="F131" s="637"/>
      <c r="G131" s="637"/>
      <c r="H131" s="637"/>
      <c r="I131" s="637"/>
      <c r="J131" s="637"/>
      <c r="K131" s="637"/>
      <c r="L131" s="332"/>
      <c r="M131" s="332"/>
      <c r="N131" s="332"/>
      <c r="O131" s="333"/>
      <c r="P131" s="332"/>
      <c r="Q131" s="332"/>
      <c r="R131" s="332"/>
      <c r="S131" s="334"/>
      <c r="T131" s="331"/>
      <c r="U131" s="336"/>
      <c r="V131" s="336"/>
      <c r="W131" s="336"/>
      <c r="X131" s="336"/>
      <c r="Y131" s="336"/>
      <c r="Z131" s="336"/>
      <c r="AA131" s="336"/>
      <c r="AB131" s="336"/>
      <c r="AC131" s="336"/>
      <c r="AD131" s="336"/>
      <c r="AE131" s="336"/>
      <c r="AF131" s="336"/>
      <c r="AG131" s="336"/>
    </row>
    <row r="132" spans="1:34" s="342" customFormat="1" ht="28.5">
      <c r="A132" s="331"/>
      <c r="B132" s="332"/>
      <c r="C132" s="343"/>
      <c r="D132" s="340" t="s">
        <v>2868</v>
      </c>
      <c r="E132" s="332"/>
      <c r="F132" s="332"/>
      <c r="G132" s="341"/>
      <c r="H132" s="332"/>
      <c r="I132" s="332"/>
      <c r="J132" s="332"/>
      <c r="K132" s="332"/>
      <c r="L132" s="332"/>
      <c r="M132" s="332"/>
      <c r="N132" s="332"/>
      <c r="O132" s="333"/>
      <c r="P132" s="332"/>
      <c r="Q132" s="332"/>
      <c r="R132" s="332"/>
      <c r="S132" s="334"/>
      <c r="T132" s="331"/>
      <c r="U132" s="336"/>
      <c r="V132" s="336"/>
      <c r="W132" s="336"/>
      <c r="X132" s="336"/>
      <c r="Y132" s="336"/>
      <c r="Z132" s="336"/>
      <c r="AA132" s="336"/>
      <c r="AB132" s="336"/>
      <c r="AC132" s="336"/>
      <c r="AD132" s="336"/>
      <c r="AE132" s="336"/>
      <c r="AF132" s="336"/>
      <c r="AG132" s="336"/>
    </row>
    <row r="133" spans="1:34">
      <c r="A133" s="337"/>
      <c r="B133" s="337"/>
      <c r="C133" s="337"/>
      <c r="D133" s="337"/>
      <c r="E133" s="337"/>
      <c r="F133" s="337"/>
      <c r="G133" s="337"/>
      <c r="H133" s="337"/>
      <c r="I133" s="337"/>
      <c r="J133" s="337"/>
      <c r="K133" s="337"/>
      <c r="L133" s="337"/>
      <c r="M133" s="337"/>
      <c r="N133" s="337"/>
      <c r="O133" s="337"/>
      <c r="P133" s="337"/>
      <c r="Q133" s="337"/>
      <c r="R133" s="337"/>
      <c r="S133" s="337"/>
      <c r="T133" s="337"/>
      <c r="U133" s="336"/>
      <c r="V133" s="336"/>
      <c r="W133" s="336"/>
      <c r="X133" s="336"/>
    </row>
    <row r="134" spans="1:34" s="342" customFormat="1" ht="40.5" customHeight="1">
      <c r="A134" s="331"/>
      <c r="B134" s="338"/>
      <c r="C134" s="332" t="s">
        <v>2867</v>
      </c>
      <c r="D134" s="339"/>
      <c r="E134" s="340"/>
      <c r="F134" s="332"/>
      <c r="G134" s="332"/>
      <c r="H134" s="341"/>
      <c r="I134" s="332"/>
      <c r="J134" s="332"/>
      <c r="K134" s="332"/>
      <c r="L134" s="332"/>
      <c r="M134" s="332"/>
      <c r="N134" s="332"/>
      <c r="O134" s="332"/>
      <c r="P134" s="333"/>
      <c r="Q134" s="332"/>
      <c r="R134" s="332"/>
      <c r="S134" s="332"/>
      <c r="T134" s="331"/>
      <c r="U134" s="336"/>
      <c r="V134" s="336"/>
      <c r="W134" s="336"/>
      <c r="X134" s="336"/>
      <c r="Y134" s="336"/>
      <c r="Z134" s="336"/>
      <c r="AA134" s="336"/>
      <c r="AB134" s="336"/>
      <c r="AC134" s="336"/>
      <c r="AD134" s="336"/>
      <c r="AE134" s="336"/>
      <c r="AF134" s="336"/>
      <c r="AG134" s="336"/>
      <c r="AH134" s="336"/>
    </row>
    <row r="135" spans="1:34" s="342" customFormat="1" ht="40.5" customHeight="1">
      <c r="A135" s="331"/>
      <c r="B135" s="332"/>
      <c r="C135" s="343"/>
      <c r="D135" s="637" t="s">
        <v>2866</v>
      </c>
      <c r="E135" s="637"/>
      <c r="F135" s="637"/>
      <c r="G135" s="637"/>
      <c r="H135" s="637"/>
      <c r="I135" s="637"/>
      <c r="J135" s="637"/>
      <c r="K135" s="637"/>
      <c r="L135" s="332"/>
      <c r="M135" s="332"/>
      <c r="N135" s="332"/>
      <c r="O135" s="333"/>
      <c r="P135" s="332"/>
      <c r="Q135" s="332"/>
      <c r="R135" s="332"/>
      <c r="S135" s="334"/>
      <c r="T135" s="331"/>
      <c r="U135" s="336"/>
      <c r="V135" s="336"/>
      <c r="W135" s="336"/>
      <c r="X135" s="336"/>
      <c r="Y135" s="336"/>
      <c r="Z135" s="336"/>
      <c r="AA135" s="336"/>
      <c r="AB135" s="336"/>
      <c r="AC135" s="336"/>
      <c r="AD135" s="336"/>
      <c r="AE135" s="336"/>
      <c r="AF135" s="336"/>
      <c r="AG135" s="336"/>
    </row>
    <row r="136" spans="1:34">
      <c r="A136" s="337"/>
      <c r="B136" s="337"/>
      <c r="C136" s="337"/>
      <c r="D136" s="337"/>
      <c r="E136" s="337"/>
      <c r="F136" s="337"/>
      <c r="G136" s="337"/>
      <c r="H136" s="337"/>
      <c r="I136" s="337"/>
      <c r="J136" s="337"/>
      <c r="K136" s="337"/>
      <c r="L136" s="337"/>
      <c r="M136" s="337"/>
      <c r="N136" s="337"/>
      <c r="O136" s="337"/>
      <c r="P136" s="337"/>
      <c r="Q136" s="337"/>
      <c r="R136" s="337"/>
      <c r="S136" s="337"/>
      <c r="T136" s="337"/>
      <c r="U136" s="336"/>
      <c r="V136" s="336"/>
      <c r="W136" s="336"/>
      <c r="X136" s="336"/>
    </row>
    <row r="137" spans="1:34" s="342" customFormat="1" ht="40.5" customHeight="1">
      <c r="A137" s="331"/>
      <c r="B137" s="338"/>
      <c r="C137" s="332" t="s">
        <v>2865</v>
      </c>
      <c r="D137" s="339"/>
      <c r="E137" s="340"/>
      <c r="F137" s="332"/>
      <c r="G137" s="332"/>
      <c r="H137" s="341"/>
      <c r="I137" s="332"/>
      <c r="J137" s="332"/>
      <c r="K137" s="332"/>
      <c r="L137" s="332"/>
      <c r="M137" s="332"/>
      <c r="N137" s="332"/>
      <c r="O137" s="332"/>
      <c r="P137" s="333"/>
      <c r="Q137" s="332"/>
      <c r="R137" s="332"/>
      <c r="S137" s="332"/>
      <c r="T137" s="331"/>
      <c r="U137" s="336"/>
      <c r="V137" s="336"/>
      <c r="W137" s="336"/>
      <c r="X137" s="336"/>
      <c r="Y137" s="336"/>
      <c r="Z137" s="336"/>
      <c r="AA137" s="336"/>
      <c r="AB137" s="336"/>
      <c r="AC137" s="336"/>
      <c r="AD137" s="336"/>
      <c r="AE137" s="336"/>
      <c r="AF137" s="336"/>
      <c r="AG137" s="336"/>
      <c r="AH137" s="336"/>
    </row>
    <row r="138" spans="1:34" s="342" customFormat="1" ht="40.5" customHeight="1">
      <c r="A138" s="331"/>
      <c r="B138" s="332"/>
      <c r="C138" s="343" t="s">
        <v>184</v>
      </c>
      <c r="D138" s="637" t="s">
        <v>2864</v>
      </c>
      <c r="E138" s="637"/>
      <c r="F138" s="637"/>
      <c r="G138" s="637"/>
      <c r="H138" s="637"/>
      <c r="I138" s="637"/>
      <c r="J138" s="637"/>
      <c r="K138" s="637"/>
      <c r="L138" s="332"/>
      <c r="M138" s="332"/>
      <c r="N138" s="332"/>
      <c r="O138" s="333"/>
      <c r="P138" s="332"/>
      <c r="Q138" s="332"/>
      <c r="R138" s="332"/>
      <c r="S138" s="334"/>
      <c r="T138" s="331"/>
      <c r="U138" s="336"/>
      <c r="V138" s="336"/>
      <c r="W138" s="336"/>
      <c r="X138" s="336"/>
      <c r="Y138" s="336"/>
      <c r="Z138" s="336"/>
      <c r="AA138" s="336"/>
      <c r="AB138" s="336"/>
      <c r="AC138" s="336"/>
      <c r="AD138" s="336"/>
      <c r="AE138" s="336"/>
      <c r="AF138" s="336"/>
      <c r="AG138" s="336"/>
    </row>
    <row r="139" spans="1:34">
      <c r="A139" s="337"/>
      <c r="B139" s="337"/>
      <c r="C139" s="337"/>
      <c r="D139" s="337"/>
      <c r="E139" s="337"/>
      <c r="F139" s="337"/>
      <c r="G139" s="337"/>
      <c r="H139" s="337"/>
      <c r="I139" s="337"/>
      <c r="J139" s="337"/>
      <c r="K139" s="337"/>
      <c r="L139" s="337"/>
      <c r="M139" s="337"/>
      <c r="N139" s="337"/>
      <c r="O139" s="337"/>
      <c r="P139" s="337"/>
      <c r="Q139" s="337"/>
      <c r="R139" s="337"/>
      <c r="S139" s="337"/>
      <c r="T139" s="337"/>
      <c r="U139" s="336"/>
      <c r="V139" s="336"/>
      <c r="W139" s="336"/>
      <c r="X139" s="336"/>
    </row>
    <row r="140" spans="1:34" s="342" customFormat="1" ht="40.5" customHeight="1">
      <c r="A140" s="331"/>
      <c r="B140" s="338"/>
      <c r="C140" s="332" t="s">
        <v>2863</v>
      </c>
      <c r="D140" s="339"/>
      <c r="E140" s="340"/>
      <c r="F140" s="332"/>
      <c r="G140" s="332"/>
      <c r="H140" s="341"/>
      <c r="I140" s="332"/>
      <c r="J140" s="332"/>
      <c r="K140" s="332"/>
      <c r="L140" s="332"/>
      <c r="M140" s="332"/>
      <c r="N140" s="332"/>
      <c r="O140" s="332"/>
      <c r="P140" s="333"/>
      <c r="Q140" s="332"/>
      <c r="R140" s="332"/>
      <c r="S140" s="332"/>
      <c r="T140" s="331"/>
      <c r="U140" s="336"/>
      <c r="V140" s="336"/>
      <c r="W140" s="336"/>
      <c r="X140" s="336"/>
      <c r="Y140" s="336"/>
      <c r="Z140" s="336"/>
      <c r="AA140" s="336"/>
      <c r="AB140" s="336"/>
      <c r="AC140" s="336"/>
      <c r="AD140" s="336"/>
      <c r="AE140" s="336"/>
      <c r="AF140" s="336"/>
      <c r="AG140" s="336"/>
      <c r="AH140" s="336"/>
    </row>
    <row r="141" spans="1:34" s="342" customFormat="1" ht="40.5" customHeight="1">
      <c r="A141" s="331"/>
      <c r="B141" s="332"/>
      <c r="C141" s="343"/>
      <c r="D141" s="637" t="s">
        <v>2862</v>
      </c>
      <c r="E141" s="637"/>
      <c r="F141" s="637"/>
      <c r="G141" s="637"/>
      <c r="H141" s="637"/>
      <c r="I141" s="637"/>
      <c r="J141" s="637"/>
      <c r="K141" s="637"/>
      <c r="L141" s="332"/>
      <c r="M141" s="332"/>
      <c r="N141" s="332"/>
      <c r="O141" s="333"/>
      <c r="P141" s="332"/>
      <c r="Q141" s="332"/>
      <c r="R141" s="332"/>
      <c r="S141" s="334"/>
      <c r="T141" s="331"/>
      <c r="U141" s="336"/>
      <c r="V141" s="336"/>
      <c r="W141" s="336"/>
      <c r="X141" s="336"/>
      <c r="Y141" s="336"/>
      <c r="Z141" s="336"/>
      <c r="AA141" s="336"/>
      <c r="AB141" s="336"/>
      <c r="AC141" s="336"/>
      <c r="AD141" s="336"/>
      <c r="AE141" s="336"/>
      <c r="AF141" s="336"/>
      <c r="AG141" s="336"/>
    </row>
    <row r="142" spans="1:34">
      <c r="A142" s="337"/>
      <c r="B142" s="337"/>
      <c r="C142" s="337"/>
      <c r="D142" s="337"/>
      <c r="E142" s="337"/>
      <c r="F142" s="337"/>
      <c r="G142" s="337"/>
      <c r="H142" s="337"/>
      <c r="I142" s="337"/>
      <c r="J142" s="337"/>
      <c r="K142" s="337"/>
      <c r="L142" s="337"/>
      <c r="M142" s="337"/>
      <c r="N142" s="337"/>
      <c r="O142" s="337"/>
      <c r="P142" s="337"/>
      <c r="Q142" s="337"/>
      <c r="R142" s="337"/>
      <c r="S142" s="337"/>
      <c r="T142" s="337"/>
      <c r="U142" s="336"/>
      <c r="V142" s="336"/>
      <c r="W142" s="336"/>
      <c r="X142" s="336"/>
    </row>
    <row r="143" spans="1:34" s="342" customFormat="1" ht="40.5" customHeight="1">
      <c r="A143" s="331"/>
      <c r="B143" s="338"/>
      <c r="C143" s="332" t="s">
        <v>2861</v>
      </c>
      <c r="D143" s="339"/>
      <c r="E143" s="340"/>
      <c r="F143" s="332"/>
      <c r="G143" s="332"/>
      <c r="H143" s="341"/>
      <c r="I143" s="332"/>
      <c r="J143" s="332"/>
      <c r="K143" s="332"/>
      <c r="L143" s="332"/>
      <c r="M143" s="332"/>
      <c r="N143" s="332"/>
      <c r="O143" s="332"/>
      <c r="P143" s="333"/>
      <c r="Q143" s="332"/>
      <c r="R143" s="332"/>
      <c r="S143" s="332"/>
      <c r="T143" s="331"/>
      <c r="U143" s="336"/>
      <c r="V143" s="336"/>
      <c r="W143" s="336"/>
      <c r="X143" s="336"/>
      <c r="Y143" s="336"/>
      <c r="Z143" s="336"/>
      <c r="AA143" s="336"/>
      <c r="AB143" s="336"/>
      <c r="AC143" s="336"/>
      <c r="AD143" s="336"/>
      <c r="AE143" s="336"/>
      <c r="AF143" s="336"/>
      <c r="AG143" s="336"/>
      <c r="AH143" s="336"/>
    </row>
    <row r="144" spans="1:34" s="342" customFormat="1" ht="40.5" customHeight="1">
      <c r="A144" s="331"/>
      <c r="B144" s="332"/>
      <c r="C144" s="343"/>
      <c r="D144" s="637" t="s">
        <v>2860</v>
      </c>
      <c r="E144" s="637"/>
      <c r="F144" s="637"/>
      <c r="G144" s="637"/>
      <c r="H144" s="637"/>
      <c r="I144" s="637"/>
      <c r="J144" s="637"/>
      <c r="K144" s="637"/>
      <c r="L144" s="332"/>
      <c r="M144" s="332"/>
      <c r="N144" s="332"/>
      <c r="O144" s="333"/>
      <c r="P144" s="332"/>
      <c r="Q144" s="332"/>
      <c r="R144" s="332"/>
      <c r="S144" s="334"/>
      <c r="T144" s="331"/>
      <c r="U144" s="336"/>
      <c r="V144" s="336"/>
      <c r="W144" s="336"/>
      <c r="X144" s="336"/>
      <c r="Y144" s="336"/>
      <c r="Z144" s="336"/>
      <c r="AA144" s="336"/>
      <c r="AB144" s="336"/>
      <c r="AC144" s="336"/>
      <c r="AD144" s="336"/>
      <c r="AE144" s="336"/>
      <c r="AF144" s="336"/>
      <c r="AG144" s="336"/>
    </row>
    <row r="145" spans="1:34">
      <c r="A145" s="337"/>
      <c r="B145" s="337"/>
      <c r="C145" s="337"/>
      <c r="D145" s="337"/>
      <c r="E145" s="337"/>
      <c r="F145" s="337"/>
      <c r="G145" s="337"/>
      <c r="H145" s="337"/>
      <c r="I145" s="337"/>
      <c r="J145" s="337"/>
      <c r="K145" s="337"/>
      <c r="L145" s="337"/>
      <c r="M145" s="337"/>
      <c r="N145" s="337"/>
      <c r="O145" s="337"/>
      <c r="P145" s="337"/>
      <c r="Q145" s="337"/>
      <c r="R145" s="337"/>
      <c r="S145" s="337"/>
      <c r="T145" s="337"/>
      <c r="U145" s="336"/>
      <c r="V145" s="336"/>
      <c r="W145" s="336"/>
      <c r="X145" s="336"/>
    </row>
    <row r="146" spans="1:34" s="342" customFormat="1" ht="40.5" customHeight="1">
      <c r="A146" s="331"/>
      <c r="B146" s="338"/>
      <c r="C146" s="332" t="s">
        <v>2859</v>
      </c>
      <c r="D146" s="339"/>
      <c r="E146" s="340"/>
      <c r="F146" s="332"/>
      <c r="G146" s="332"/>
      <c r="H146" s="341"/>
      <c r="I146" s="332"/>
      <c r="J146" s="332"/>
      <c r="K146" s="332"/>
      <c r="L146" s="332"/>
      <c r="M146" s="332"/>
      <c r="N146" s="332"/>
      <c r="O146" s="332"/>
      <c r="P146" s="333"/>
      <c r="Q146" s="332"/>
      <c r="R146" s="332"/>
      <c r="S146" s="332"/>
      <c r="T146" s="331"/>
      <c r="U146" s="336"/>
      <c r="V146" s="336"/>
      <c r="W146" s="336"/>
      <c r="X146" s="336"/>
      <c r="Y146" s="336"/>
      <c r="Z146" s="336"/>
      <c r="AA146" s="336"/>
      <c r="AB146" s="336"/>
      <c r="AC146" s="336"/>
      <c r="AD146" s="336"/>
      <c r="AE146" s="336"/>
      <c r="AF146" s="336"/>
      <c r="AG146" s="336"/>
      <c r="AH146" s="336"/>
    </row>
    <row r="147" spans="1:34" s="342" customFormat="1" ht="40.5" customHeight="1">
      <c r="A147" s="331"/>
      <c r="B147" s="332"/>
      <c r="C147" s="343"/>
      <c r="D147" s="637" t="s">
        <v>2858</v>
      </c>
      <c r="E147" s="637"/>
      <c r="F147" s="637"/>
      <c r="G147" s="637"/>
      <c r="H147" s="637"/>
      <c r="I147" s="637"/>
      <c r="J147" s="637"/>
      <c r="K147" s="637"/>
      <c r="L147" s="332"/>
      <c r="M147" s="332"/>
      <c r="N147" s="332"/>
      <c r="O147" s="333"/>
      <c r="P147" s="332"/>
      <c r="Q147" s="332"/>
      <c r="R147" s="332"/>
      <c r="S147" s="334"/>
      <c r="T147" s="331"/>
      <c r="U147" s="336"/>
      <c r="V147" s="336"/>
      <c r="W147" s="336"/>
      <c r="X147" s="336"/>
      <c r="Y147" s="336"/>
      <c r="Z147" s="336"/>
      <c r="AA147" s="336"/>
      <c r="AB147" s="336"/>
      <c r="AC147" s="336"/>
      <c r="AD147" s="336"/>
      <c r="AE147" s="336"/>
      <c r="AF147" s="336"/>
      <c r="AG147" s="336"/>
    </row>
    <row r="148" spans="1:34">
      <c r="A148" s="337"/>
      <c r="B148" s="337"/>
      <c r="C148" s="337"/>
      <c r="D148" s="337"/>
      <c r="E148" s="337"/>
      <c r="F148" s="337"/>
      <c r="G148" s="337"/>
      <c r="H148" s="337"/>
      <c r="I148" s="337"/>
      <c r="J148" s="337"/>
      <c r="K148" s="337"/>
      <c r="L148" s="337"/>
      <c r="M148" s="337"/>
      <c r="N148" s="337"/>
      <c r="O148" s="337"/>
      <c r="P148" s="337"/>
      <c r="Q148" s="337"/>
      <c r="R148" s="337"/>
      <c r="S148" s="337"/>
      <c r="T148" s="337"/>
      <c r="U148" s="336"/>
      <c r="V148" s="336"/>
      <c r="W148" s="336"/>
      <c r="X148" s="336"/>
    </row>
    <row r="149" spans="1:34" s="342" customFormat="1" ht="40.5" customHeight="1">
      <c r="A149" s="331"/>
      <c r="B149" s="338"/>
      <c r="C149" s="510" t="s">
        <v>2857</v>
      </c>
      <c r="D149" s="339"/>
      <c r="E149" s="340"/>
      <c r="F149" s="332"/>
      <c r="G149" s="332"/>
      <c r="H149" s="341"/>
      <c r="I149" s="332"/>
      <c r="J149" s="332"/>
      <c r="K149" s="332"/>
      <c r="L149" s="332"/>
      <c r="M149" s="332"/>
      <c r="N149" s="332"/>
      <c r="O149" s="332"/>
      <c r="P149" s="333"/>
      <c r="Q149" s="332"/>
      <c r="R149" s="332"/>
      <c r="S149" s="332"/>
      <c r="T149" s="331"/>
      <c r="U149" s="336"/>
      <c r="V149" s="336"/>
      <c r="W149" s="336"/>
      <c r="X149" s="336"/>
      <c r="Y149" s="336"/>
      <c r="Z149" s="336"/>
      <c r="AA149" s="336"/>
      <c r="AB149" s="336"/>
      <c r="AC149" s="336"/>
      <c r="AD149" s="336"/>
      <c r="AE149" s="336"/>
      <c r="AF149" s="336"/>
      <c r="AG149" s="336"/>
      <c r="AH149" s="336"/>
    </row>
    <row r="150" spans="1:34" s="342" customFormat="1" ht="40.5" customHeight="1">
      <c r="A150" s="331"/>
      <c r="B150" s="332"/>
      <c r="C150" s="343"/>
      <c r="D150" s="637" t="s">
        <v>2856</v>
      </c>
      <c r="E150" s="637"/>
      <c r="F150" s="637"/>
      <c r="G150" s="637"/>
      <c r="H150" s="637"/>
      <c r="I150" s="637"/>
      <c r="J150" s="637"/>
      <c r="K150" s="637"/>
      <c r="L150" s="332"/>
      <c r="M150" s="332"/>
      <c r="N150" s="332"/>
      <c r="O150" s="333"/>
      <c r="P150" s="332"/>
      <c r="Q150" s="332"/>
      <c r="R150" s="332"/>
      <c r="S150" s="334"/>
      <c r="T150" s="331"/>
      <c r="U150" s="336"/>
      <c r="V150" s="336"/>
      <c r="W150" s="336"/>
      <c r="X150" s="336"/>
      <c r="Y150" s="336"/>
      <c r="Z150" s="336"/>
      <c r="AA150" s="336"/>
      <c r="AB150" s="336"/>
      <c r="AC150" s="336"/>
      <c r="AD150" s="336"/>
      <c r="AE150" s="336"/>
      <c r="AF150" s="336"/>
      <c r="AG150" s="336"/>
    </row>
    <row r="151" spans="1:34">
      <c r="A151" s="337"/>
      <c r="B151" s="337"/>
      <c r="C151" s="337"/>
      <c r="D151" s="337"/>
      <c r="E151" s="337"/>
      <c r="F151" s="337"/>
      <c r="G151" s="337"/>
      <c r="H151" s="337"/>
      <c r="I151" s="337"/>
      <c r="J151" s="337"/>
      <c r="K151" s="337"/>
      <c r="L151" s="337"/>
      <c r="M151" s="337"/>
      <c r="N151" s="337"/>
      <c r="O151" s="337"/>
      <c r="P151" s="337"/>
      <c r="Q151" s="337"/>
      <c r="R151" s="337"/>
      <c r="S151" s="337"/>
      <c r="T151" s="337"/>
      <c r="U151" s="336"/>
      <c r="V151" s="336"/>
      <c r="W151" s="336"/>
      <c r="X151" s="336"/>
    </row>
    <row r="152" spans="1:34" s="342" customFormat="1" ht="40.5" customHeight="1">
      <c r="A152" s="331"/>
      <c r="B152" s="338"/>
      <c r="C152" s="332" t="s">
        <v>2855</v>
      </c>
      <c r="D152" s="339"/>
      <c r="E152" s="340"/>
      <c r="F152" s="332"/>
      <c r="G152" s="332"/>
      <c r="H152" s="341"/>
      <c r="I152" s="332"/>
      <c r="J152" s="332"/>
      <c r="K152" s="332"/>
      <c r="L152" s="332"/>
      <c r="M152" s="332"/>
      <c r="N152" s="332"/>
      <c r="O152" s="332"/>
      <c r="P152" s="333"/>
      <c r="Q152" s="332"/>
      <c r="R152" s="332"/>
      <c r="S152" s="332"/>
      <c r="T152" s="331"/>
      <c r="U152" s="336"/>
      <c r="V152" s="336"/>
      <c r="W152" s="336"/>
      <c r="X152" s="336"/>
      <c r="Y152" s="336"/>
      <c r="Z152" s="336"/>
      <c r="AA152" s="336"/>
      <c r="AB152" s="336"/>
      <c r="AC152" s="336"/>
      <c r="AD152" s="336"/>
      <c r="AE152" s="336"/>
      <c r="AF152" s="336"/>
      <c r="AG152" s="336"/>
      <c r="AH152" s="336"/>
    </row>
    <row r="153" spans="1:34" s="342" customFormat="1" ht="40.5" customHeight="1">
      <c r="A153" s="331"/>
      <c r="B153" s="332"/>
      <c r="C153" s="343"/>
      <c r="D153" s="637" t="s">
        <v>2854</v>
      </c>
      <c r="E153" s="637"/>
      <c r="F153" s="637"/>
      <c r="G153" s="637"/>
      <c r="H153" s="637"/>
      <c r="I153" s="637"/>
      <c r="J153" s="637"/>
      <c r="K153" s="637"/>
      <c r="L153" s="332"/>
      <c r="M153" s="332"/>
      <c r="N153" s="332"/>
      <c r="O153" s="333"/>
      <c r="P153" s="332"/>
      <c r="Q153" s="332"/>
      <c r="R153" s="332"/>
      <c r="S153" s="334"/>
      <c r="T153" s="331"/>
      <c r="U153" s="336"/>
      <c r="V153" s="336"/>
      <c r="W153" s="336"/>
      <c r="X153" s="336"/>
      <c r="Y153" s="336"/>
      <c r="Z153" s="336"/>
      <c r="AA153" s="336"/>
      <c r="AB153" s="336"/>
      <c r="AC153" s="336"/>
      <c r="AD153" s="336"/>
      <c r="AE153" s="336"/>
      <c r="AF153" s="336"/>
      <c r="AG153" s="336"/>
    </row>
    <row r="154" spans="1:34">
      <c r="A154" s="337"/>
      <c r="B154" s="337"/>
      <c r="C154" s="337"/>
      <c r="D154" s="337"/>
      <c r="E154" s="337"/>
      <c r="F154" s="337"/>
      <c r="G154" s="337"/>
      <c r="H154" s="337"/>
      <c r="I154" s="337"/>
      <c r="J154" s="337"/>
      <c r="K154" s="337"/>
      <c r="L154" s="337"/>
      <c r="M154" s="337"/>
      <c r="N154" s="337"/>
      <c r="O154" s="337"/>
      <c r="P154" s="337"/>
      <c r="Q154" s="337"/>
      <c r="R154" s="337"/>
      <c r="S154" s="337"/>
      <c r="T154" s="337"/>
      <c r="U154" s="336"/>
      <c r="V154" s="336"/>
      <c r="W154" s="336"/>
      <c r="X154" s="336"/>
    </row>
    <row r="155" spans="1:34" s="342" customFormat="1" ht="40.5" customHeight="1">
      <c r="A155" s="331"/>
      <c r="B155" s="338"/>
      <c r="C155" s="332" t="s">
        <v>2853</v>
      </c>
      <c r="D155" s="339"/>
      <c r="E155" s="340"/>
      <c r="F155" s="332"/>
      <c r="G155" s="332"/>
      <c r="H155" s="341"/>
      <c r="I155" s="332"/>
      <c r="J155" s="332"/>
      <c r="K155" s="332"/>
      <c r="L155" s="332"/>
      <c r="M155" s="332"/>
      <c r="N155" s="332"/>
      <c r="O155" s="332"/>
      <c r="P155" s="333"/>
      <c r="Q155" s="332"/>
      <c r="R155" s="332"/>
      <c r="S155" s="332"/>
      <c r="T155" s="334"/>
      <c r="U155" s="336"/>
      <c r="V155" s="336"/>
      <c r="W155" s="336"/>
      <c r="X155" s="336"/>
      <c r="Y155" s="336"/>
      <c r="Z155" s="336"/>
      <c r="AA155" s="336"/>
      <c r="AB155" s="336"/>
      <c r="AC155" s="336"/>
      <c r="AD155" s="336"/>
      <c r="AE155" s="336"/>
      <c r="AF155" s="336"/>
      <c r="AG155" s="336"/>
      <c r="AH155" s="336"/>
    </row>
    <row r="156" spans="1:34" s="342" customFormat="1" ht="40.5" customHeight="1">
      <c r="A156" s="331"/>
      <c r="B156" s="332"/>
      <c r="C156" s="343"/>
      <c r="D156" s="637" t="s">
        <v>2852</v>
      </c>
      <c r="E156" s="637"/>
      <c r="F156" s="637"/>
      <c r="G156" s="637"/>
      <c r="H156" s="637"/>
      <c r="I156" s="637"/>
      <c r="J156" s="637"/>
      <c r="K156" s="637"/>
      <c r="L156" s="332"/>
      <c r="M156" s="332"/>
      <c r="N156" s="332"/>
      <c r="O156" s="333"/>
      <c r="P156" s="332"/>
      <c r="Q156" s="332"/>
      <c r="R156" s="332"/>
      <c r="S156" s="334"/>
      <c r="T156" s="331"/>
      <c r="U156" s="336"/>
      <c r="V156" s="336"/>
      <c r="W156" s="336"/>
      <c r="X156" s="336"/>
      <c r="Y156" s="336"/>
      <c r="Z156" s="336"/>
      <c r="AA156" s="336"/>
      <c r="AB156" s="336"/>
      <c r="AC156" s="336"/>
      <c r="AD156" s="336"/>
      <c r="AE156" s="336"/>
      <c r="AF156" s="336"/>
      <c r="AG156" s="336"/>
    </row>
    <row r="157" spans="1:34">
      <c r="A157" s="337"/>
      <c r="B157" s="337"/>
      <c r="C157" s="337"/>
      <c r="D157" s="337"/>
      <c r="E157" s="337"/>
      <c r="F157" s="337"/>
      <c r="G157" s="337"/>
      <c r="H157" s="337"/>
      <c r="I157" s="337"/>
      <c r="J157" s="337"/>
      <c r="K157" s="337"/>
      <c r="L157" s="337"/>
      <c r="M157" s="337"/>
      <c r="N157" s="337"/>
      <c r="O157" s="337"/>
      <c r="P157" s="337"/>
      <c r="Q157" s="337"/>
      <c r="R157" s="337"/>
      <c r="S157" s="337"/>
      <c r="T157" s="337"/>
      <c r="U157" s="336"/>
      <c r="V157" s="336"/>
      <c r="W157" s="336"/>
      <c r="X157" s="336"/>
    </row>
    <row r="158" spans="1:34" s="342" customFormat="1" ht="40.5" customHeight="1">
      <c r="A158" s="331"/>
      <c r="B158" s="338"/>
      <c r="C158" s="332" t="s">
        <v>2851</v>
      </c>
      <c r="D158" s="339"/>
      <c r="E158" s="340"/>
      <c r="F158" s="332"/>
      <c r="G158" s="332"/>
      <c r="H158" s="341"/>
      <c r="I158" s="332"/>
      <c r="J158" s="332"/>
      <c r="K158" s="332"/>
      <c r="L158" s="332"/>
      <c r="M158" s="332"/>
      <c r="N158" s="332"/>
      <c r="O158" s="332"/>
      <c r="P158" s="333"/>
      <c r="Q158" s="332"/>
      <c r="R158" s="332"/>
      <c r="S158" s="332"/>
      <c r="T158" s="331"/>
      <c r="U158" s="336"/>
      <c r="V158" s="336"/>
      <c r="W158" s="336"/>
      <c r="X158" s="336"/>
      <c r="Y158" s="336"/>
      <c r="Z158" s="336"/>
      <c r="AA158" s="336"/>
      <c r="AB158" s="336"/>
      <c r="AC158" s="336"/>
      <c r="AD158" s="336"/>
      <c r="AE158" s="336"/>
      <c r="AF158" s="336"/>
      <c r="AG158" s="336"/>
      <c r="AH158" s="336"/>
    </row>
    <row r="159" spans="1:34" s="342" customFormat="1" ht="40.5" customHeight="1">
      <c r="A159" s="331"/>
      <c r="B159" s="332"/>
      <c r="C159" s="343"/>
      <c r="D159" s="637" t="s">
        <v>2850</v>
      </c>
      <c r="E159" s="637"/>
      <c r="F159" s="637"/>
      <c r="G159" s="637"/>
      <c r="H159" s="637"/>
      <c r="I159" s="637"/>
      <c r="J159" s="637"/>
      <c r="K159" s="637"/>
      <c r="L159" s="332" t="s">
        <v>15</v>
      </c>
      <c r="M159" s="332"/>
      <c r="N159" s="332"/>
      <c r="O159" s="333"/>
      <c r="P159" s="332"/>
      <c r="Q159" s="332"/>
      <c r="R159" s="332"/>
      <c r="S159" s="334"/>
      <c r="T159" s="331"/>
      <c r="U159" s="336"/>
      <c r="V159" s="336"/>
      <c r="W159" s="336"/>
      <c r="X159" s="336"/>
      <c r="Y159" s="336"/>
      <c r="Z159" s="336"/>
      <c r="AA159" s="336"/>
      <c r="AB159" s="336"/>
      <c r="AC159" s="336"/>
      <c r="AD159" s="336"/>
      <c r="AE159" s="336"/>
      <c r="AF159" s="336"/>
      <c r="AG159" s="336"/>
    </row>
    <row r="160" spans="1:34">
      <c r="A160" s="337"/>
      <c r="B160" s="337"/>
      <c r="C160" s="337"/>
      <c r="D160" s="337"/>
      <c r="E160" s="337"/>
      <c r="F160" s="337"/>
      <c r="G160" s="337"/>
      <c r="H160" s="337"/>
      <c r="I160" s="337"/>
      <c r="J160" s="337"/>
      <c r="K160" s="337"/>
      <c r="L160" s="337"/>
      <c r="M160" s="337"/>
      <c r="N160" s="337"/>
      <c r="O160" s="337"/>
      <c r="P160" s="337"/>
      <c r="Q160" s="337"/>
      <c r="R160" s="337"/>
      <c r="S160" s="337"/>
      <c r="T160" s="337"/>
      <c r="U160" s="336"/>
      <c r="V160" s="336"/>
      <c r="W160" s="336"/>
      <c r="X160" s="336"/>
    </row>
    <row r="161" spans="1:34" s="342" customFormat="1" ht="40.5" customHeight="1">
      <c r="A161" s="331"/>
      <c r="B161" s="338"/>
      <c r="C161" s="332" t="s">
        <v>2849</v>
      </c>
      <c r="D161" s="339"/>
      <c r="E161" s="340"/>
      <c r="F161" s="332"/>
      <c r="G161" s="332"/>
      <c r="H161" s="341"/>
      <c r="I161" s="332"/>
      <c r="J161" s="332"/>
      <c r="K161" s="332"/>
      <c r="L161" s="332"/>
      <c r="M161" s="332"/>
      <c r="N161" s="332"/>
      <c r="O161" s="332"/>
      <c r="P161" s="333"/>
      <c r="Q161" s="332"/>
      <c r="R161" s="332"/>
      <c r="S161" s="332"/>
      <c r="T161" s="331"/>
      <c r="U161" s="336"/>
      <c r="V161" s="336"/>
      <c r="W161" s="336"/>
      <c r="X161" s="336"/>
      <c r="Y161" s="336"/>
      <c r="Z161" s="336"/>
      <c r="AA161" s="336"/>
      <c r="AB161" s="336"/>
      <c r="AC161" s="336"/>
      <c r="AD161" s="336"/>
      <c r="AE161" s="336"/>
      <c r="AF161" s="336"/>
      <c r="AG161" s="336"/>
      <c r="AH161" s="336"/>
    </row>
    <row r="162" spans="1:34" s="342" customFormat="1" ht="40.5" customHeight="1">
      <c r="A162" s="331"/>
      <c r="B162" s="332"/>
      <c r="C162" s="343"/>
      <c r="D162" s="637" t="s">
        <v>2848</v>
      </c>
      <c r="E162" s="637"/>
      <c r="F162" s="637"/>
      <c r="G162" s="637"/>
      <c r="H162" s="637"/>
      <c r="I162" s="637"/>
      <c r="J162" s="637"/>
      <c r="K162" s="637"/>
      <c r="L162" s="332"/>
      <c r="M162" s="332"/>
      <c r="N162" s="332"/>
      <c r="O162" s="333"/>
      <c r="P162" s="332"/>
      <c r="Q162" s="332"/>
      <c r="R162" s="332"/>
      <c r="S162" s="334"/>
      <c r="T162" s="331"/>
      <c r="U162" s="336"/>
      <c r="V162" s="336"/>
      <c r="W162" s="336"/>
      <c r="X162" s="336"/>
      <c r="Y162" s="336"/>
      <c r="Z162" s="336"/>
      <c r="AA162" s="336"/>
      <c r="AB162" s="336"/>
      <c r="AC162" s="336"/>
      <c r="AD162" s="336"/>
      <c r="AE162" s="336"/>
      <c r="AF162" s="336"/>
      <c r="AG162" s="336"/>
    </row>
    <row r="163" spans="1:34">
      <c r="A163" s="337"/>
      <c r="B163" s="337"/>
      <c r="C163" s="337"/>
      <c r="D163" s="337"/>
      <c r="E163" s="337"/>
      <c r="F163" s="337"/>
      <c r="G163" s="337"/>
      <c r="H163" s="337"/>
      <c r="I163" s="337"/>
      <c r="J163" s="337"/>
      <c r="K163" s="337"/>
      <c r="L163" s="337"/>
      <c r="M163" s="337"/>
      <c r="N163" s="337"/>
      <c r="O163" s="337"/>
      <c r="P163" s="337"/>
      <c r="Q163" s="337"/>
      <c r="R163" s="337"/>
      <c r="S163" s="337"/>
      <c r="T163" s="337"/>
      <c r="U163" s="336"/>
      <c r="V163" s="336"/>
      <c r="W163" s="336"/>
      <c r="X163" s="336"/>
    </row>
    <row r="164" spans="1:34" s="342" customFormat="1" ht="40.5" customHeight="1">
      <c r="A164" s="331"/>
      <c r="B164" s="338"/>
      <c r="C164" s="332" t="s">
        <v>2847</v>
      </c>
      <c r="D164" s="339"/>
      <c r="E164" s="340"/>
      <c r="F164" s="332"/>
      <c r="G164" s="332"/>
      <c r="H164" s="341"/>
      <c r="I164" s="332"/>
      <c r="J164" s="332"/>
      <c r="K164" s="332"/>
      <c r="L164" s="332"/>
      <c r="M164" s="332"/>
      <c r="N164" s="332"/>
      <c r="O164" s="332"/>
      <c r="P164" s="333"/>
      <c r="Q164" s="332"/>
      <c r="R164" s="332"/>
      <c r="S164" s="332"/>
      <c r="T164" s="331"/>
      <c r="U164" s="336"/>
      <c r="V164" s="336"/>
      <c r="W164" s="336"/>
      <c r="X164" s="336"/>
      <c r="Y164" s="336"/>
      <c r="Z164" s="336"/>
      <c r="AA164" s="336"/>
      <c r="AB164" s="336"/>
      <c r="AC164" s="336"/>
      <c r="AD164" s="336"/>
      <c r="AE164" s="336"/>
      <c r="AF164" s="336"/>
      <c r="AG164" s="336"/>
      <c r="AH164" s="336"/>
    </row>
    <row r="165" spans="1:34" s="342" customFormat="1" ht="40.5" customHeight="1">
      <c r="A165" s="331"/>
      <c r="B165" s="332"/>
      <c r="C165" s="343"/>
      <c r="D165" s="637" t="s">
        <v>2846</v>
      </c>
      <c r="E165" s="637"/>
      <c r="F165" s="637"/>
      <c r="G165" s="637"/>
      <c r="H165" s="637"/>
      <c r="I165" s="637"/>
      <c r="J165" s="637"/>
      <c r="K165" s="637"/>
      <c r="L165" s="332"/>
      <c r="M165" s="332"/>
      <c r="N165" s="332"/>
      <c r="O165" s="333"/>
      <c r="P165" s="332"/>
      <c r="Q165" s="332"/>
      <c r="R165" s="332"/>
      <c r="S165" s="334"/>
      <c r="T165" s="331"/>
      <c r="U165" s="336"/>
      <c r="V165" s="336"/>
      <c r="W165" s="336"/>
      <c r="X165" s="336"/>
      <c r="Y165" s="336"/>
      <c r="Z165" s="336"/>
      <c r="AA165" s="336"/>
      <c r="AB165" s="336"/>
      <c r="AC165" s="336"/>
      <c r="AD165" s="336"/>
      <c r="AE165" s="336"/>
      <c r="AF165" s="336"/>
      <c r="AG165" s="336"/>
    </row>
    <row r="166" spans="1:34">
      <c r="A166" s="337"/>
      <c r="B166" s="337"/>
      <c r="C166" s="337"/>
      <c r="D166" s="337"/>
      <c r="E166" s="337"/>
      <c r="F166" s="337"/>
      <c r="G166" s="337"/>
      <c r="H166" s="337"/>
      <c r="I166" s="337"/>
      <c r="J166" s="337"/>
      <c r="K166" s="337"/>
      <c r="L166" s="337"/>
      <c r="M166" s="337"/>
      <c r="N166" s="337"/>
      <c r="O166" s="337"/>
      <c r="P166" s="337"/>
      <c r="Q166" s="337"/>
      <c r="R166" s="337"/>
      <c r="S166" s="337"/>
      <c r="T166" s="337"/>
      <c r="U166" s="336"/>
      <c r="V166" s="336"/>
      <c r="W166" s="336"/>
      <c r="X166" s="336"/>
    </row>
    <row r="167" spans="1:34" s="342" customFormat="1" ht="28.5">
      <c r="A167" s="331"/>
      <c r="B167" s="332"/>
      <c r="C167" s="339" t="s">
        <v>2845</v>
      </c>
      <c r="D167" s="340"/>
      <c r="E167" s="332"/>
      <c r="F167" s="332"/>
      <c r="G167" s="341"/>
      <c r="H167" s="332"/>
      <c r="I167" s="332"/>
      <c r="J167" s="332"/>
      <c r="K167" s="332"/>
      <c r="L167" s="332"/>
      <c r="M167" s="332"/>
      <c r="N167" s="332"/>
      <c r="O167" s="333"/>
      <c r="P167" s="332"/>
      <c r="Q167" s="332"/>
      <c r="R167" s="332"/>
      <c r="S167" s="334"/>
      <c r="T167" s="331"/>
      <c r="U167" s="336"/>
      <c r="V167" s="336"/>
      <c r="W167" s="336"/>
      <c r="X167" s="336"/>
      <c r="Y167" s="336"/>
      <c r="Z167" s="336"/>
      <c r="AA167" s="336"/>
      <c r="AB167" s="336"/>
      <c r="AC167" s="336"/>
      <c r="AD167" s="336"/>
      <c r="AE167" s="336"/>
      <c r="AF167" s="336"/>
      <c r="AG167" s="336"/>
    </row>
    <row r="168" spans="1:34" s="342" customFormat="1" ht="28.5">
      <c r="A168" s="331"/>
      <c r="B168" s="332"/>
      <c r="C168" s="343"/>
      <c r="D168" s="340" t="s">
        <v>2844</v>
      </c>
      <c r="E168" s="332"/>
      <c r="F168" s="332"/>
      <c r="G168" s="341"/>
      <c r="H168" s="332"/>
      <c r="I168" s="332"/>
      <c r="J168" s="332"/>
      <c r="K168" s="332"/>
      <c r="L168" s="332"/>
      <c r="M168" s="332"/>
      <c r="N168" s="332"/>
      <c r="O168" s="333"/>
      <c r="P168" s="332"/>
      <c r="Q168" s="332"/>
      <c r="R168" s="332"/>
      <c r="S168" s="334"/>
      <c r="T168" s="331"/>
      <c r="U168" s="336"/>
      <c r="V168" s="336"/>
      <c r="W168" s="336"/>
      <c r="X168" s="336"/>
      <c r="Y168" s="336"/>
      <c r="Z168" s="336"/>
      <c r="AA168" s="336"/>
      <c r="AB168" s="336"/>
      <c r="AC168" s="336"/>
      <c r="AD168" s="336"/>
      <c r="AE168" s="336"/>
      <c r="AF168" s="336"/>
      <c r="AG168" s="336"/>
    </row>
    <row r="169" spans="1:34">
      <c r="A169" s="337"/>
      <c r="B169" s="337"/>
      <c r="C169" s="337"/>
      <c r="D169" s="337"/>
      <c r="E169" s="337"/>
      <c r="F169" s="337"/>
      <c r="G169" s="337"/>
      <c r="H169" s="337"/>
      <c r="I169" s="337"/>
      <c r="J169" s="337"/>
      <c r="K169" s="337"/>
      <c r="L169" s="337"/>
      <c r="M169" s="337"/>
      <c r="N169" s="337"/>
      <c r="O169" s="337"/>
      <c r="P169" s="337"/>
      <c r="Q169" s="337"/>
      <c r="R169" s="337"/>
      <c r="S169" s="337"/>
      <c r="T169" s="337"/>
      <c r="U169" s="336"/>
      <c r="V169" s="336"/>
      <c r="W169" s="336"/>
      <c r="X169" s="336"/>
    </row>
    <row r="170" spans="1:34" s="342" customFormat="1" ht="40.5" customHeight="1">
      <c r="A170" s="331"/>
      <c r="B170" s="338"/>
      <c r="C170" s="332" t="s">
        <v>2843</v>
      </c>
      <c r="D170" s="339"/>
      <c r="E170" s="340"/>
      <c r="F170" s="332"/>
      <c r="G170" s="332"/>
      <c r="H170" s="341"/>
      <c r="I170" s="332"/>
      <c r="J170" s="332"/>
      <c r="K170" s="332"/>
      <c r="L170" s="332"/>
      <c r="M170" s="332"/>
      <c r="N170" s="332"/>
      <c r="O170" s="332"/>
      <c r="P170" s="333"/>
      <c r="Q170" s="332"/>
      <c r="R170" s="332"/>
      <c r="S170" s="332"/>
      <c r="T170" s="331"/>
      <c r="U170" s="336"/>
      <c r="V170" s="336"/>
      <c r="W170" s="336"/>
      <c r="X170" s="336"/>
      <c r="Y170" s="336"/>
      <c r="Z170" s="336"/>
      <c r="AA170" s="336"/>
      <c r="AB170" s="336"/>
      <c r="AC170" s="336"/>
      <c r="AD170" s="336"/>
      <c r="AE170" s="336"/>
      <c r="AF170" s="336"/>
      <c r="AG170" s="336"/>
      <c r="AH170" s="336"/>
    </row>
    <row r="171" spans="1:34" s="342" customFormat="1" ht="40.5" customHeight="1">
      <c r="A171" s="331"/>
      <c r="B171" s="332"/>
      <c r="C171" s="343"/>
      <c r="D171" s="637" t="s">
        <v>2842</v>
      </c>
      <c r="E171" s="637"/>
      <c r="F171" s="637"/>
      <c r="G171" s="637"/>
      <c r="H171" s="637"/>
      <c r="I171" s="637"/>
      <c r="J171" s="637"/>
      <c r="K171" s="637"/>
      <c r="L171" s="332"/>
      <c r="M171" s="332"/>
      <c r="N171" s="332"/>
      <c r="O171" s="333"/>
      <c r="P171" s="332"/>
      <c r="Q171" s="332"/>
      <c r="R171" s="332"/>
      <c r="S171" s="334"/>
      <c r="T171" s="331"/>
      <c r="U171" s="336"/>
      <c r="V171" s="336"/>
      <c r="W171" s="336"/>
      <c r="X171" s="336"/>
      <c r="Y171" s="336"/>
      <c r="Z171" s="336"/>
      <c r="AA171" s="336"/>
      <c r="AB171" s="336"/>
      <c r="AC171" s="336"/>
      <c r="AD171" s="336"/>
      <c r="AE171" s="336"/>
      <c r="AF171" s="336"/>
      <c r="AG171" s="336"/>
    </row>
    <row r="172" spans="1:34">
      <c r="A172" s="337"/>
      <c r="B172" s="337"/>
      <c r="C172" s="337"/>
      <c r="D172" s="337"/>
      <c r="E172" s="337"/>
      <c r="F172" s="337"/>
      <c r="G172" s="337"/>
      <c r="H172" s="337"/>
      <c r="I172" s="337"/>
      <c r="J172" s="337"/>
      <c r="K172" s="337"/>
      <c r="L172" s="337"/>
      <c r="M172" s="337"/>
      <c r="N172" s="337"/>
      <c r="O172" s="337"/>
      <c r="P172" s="337"/>
      <c r="Q172" s="337"/>
      <c r="R172" s="337"/>
      <c r="S172" s="337"/>
      <c r="T172" s="337"/>
      <c r="U172" s="336"/>
      <c r="V172" s="336"/>
      <c r="W172" s="336"/>
      <c r="X172" s="336"/>
    </row>
    <row r="173" spans="1:34" s="342" customFormat="1" ht="40.5" customHeight="1">
      <c r="A173" s="331"/>
      <c r="B173" s="338"/>
      <c r="C173" s="332" t="s">
        <v>2841</v>
      </c>
      <c r="D173" s="339"/>
      <c r="E173" s="340"/>
      <c r="F173" s="332"/>
      <c r="G173" s="332"/>
      <c r="H173" s="341"/>
      <c r="I173" s="332"/>
      <c r="J173" s="332"/>
      <c r="K173" s="332"/>
      <c r="L173" s="332"/>
      <c r="M173" s="332"/>
      <c r="N173" s="332"/>
      <c r="O173" s="332"/>
      <c r="P173" s="333"/>
      <c r="Q173" s="332"/>
      <c r="R173" s="332"/>
      <c r="S173" s="332"/>
      <c r="T173" s="331"/>
      <c r="U173" s="336"/>
      <c r="V173" s="336"/>
      <c r="W173" s="336"/>
      <c r="X173" s="336"/>
      <c r="Y173" s="336"/>
      <c r="Z173" s="336"/>
      <c r="AA173" s="336"/>
      <c r="AB173" s="336"/>
      <c r="AC173" s="336"/>
      <c r="AD173" s="336"/>
      <c r="AE173" s="336"/>
      <c r="AF173" s="336"/>
      <c r="AG173" s="336"/>
      <c r="AH173" s="336"/>
    </row>
    <row r="174" spans="1:34" s="342" customFormat="1" ht="40.5" customHeight="1">
      <c r="A174" s="331"/>
      <c r="B174" s="332"/>
      <c r="C174" s="343"/>
      <c r="D174" s="637" t="s">
        <v>2840</v>
      </c>
      <c r="E174" s="637"/>
      <c r="F174" s="637"/>
      <c r="G174" s="637"/>
      <c r="H174" s="637"/>
      <c r="I174" s="637"/>
      <c r="J174" s="637"/>
      <c r="K174" s="637"/>
      <c r="L174" s="332"/>
      <c r="M174" s="332"/>
      <c r="N174" s="332"/>
      <c r="O174" s="333"/>
      <c r="P174" s="332"/>
      <c r="Q174" s="332"/>
      <c r="R174" s="332"/>
      <c r="S174" s="334"/>
      <c r="T174" s="331"/>
      <c r="U174" s="336"/>
      <c r="V174" s="336"/>
      <c r="W174" s="336"/>
      <c r="X174" s="336"/>
      <c r="Y174" s="336"/>
      <c r="Z174" s="336"/>
      <c r="AA174" s="336"/>
      <c r="AB174" s="336"/>
      <c r="AC174" s="336"/>
      <c r="AD174" s="336"/>
      <c r="AE174" s="336"/>
      <c r="AF174" s="336"/>
      <c r="AG174" s="336"/>
    </row>
    <row r="175" spans="1:34">
      <c r="A175" s="337"/>
      <c r="B175" s="337"/>
      <c r="C175" s="337"/>
      <c r="D175" s="337"/>
      <c r="E175" s="337"/>
      <c r="F175" s="337"/>
      <c r="G175" s="337"/>
      <c r="H175" s="337"/>
      <c r="I175" s="337"/>
      <c r="J175" s="337"/>
      <c r="K175" s="337"/>
      <c r="L175" s="337"/>
      <c r="M175" s="337"/>
      <c r="N175" s="337"/>
      <c r="O175" s="337"/>
      <c r="P175" s="337"/>
      <c r="Q175" s="337"/>
      <c r="R175" s="337"/>
      <c r="S175" s="337"/>
      <c r="T175" s="337"/>
      <c r="U175" s="336"/>
      <c r="V175" s="336"/>
      <c r="W175" s="336"/>
      <c r="X175" s="336"/>
    </row>
    <row r="176" spans="1:34" s="342" customFormat="1" ht="40.5" customHeight="1">
      <c r="A176" s="331"/>
      <c r="B176" s="338"/>
      <c r="C176" s="332" t="s">
        <v>2839</v>
      </c>
      <c r="D176" s="339"/>
      <c r="E176" s="340"/>
      <c r="F176" s="332"/>
      <c r="G176" s="332"/>
      <c r="H176" s="341"/>
      <c r="I176" s="332"/>
      <c r="J176" s="332"/>
      <c r="K176" s="332"/>
      <c r="L176" s="332"/>
      <c r="M176" s="332"/>
      <c r="N176" s="332"/>
      <c r="O176" s="332"/>
      <c r="P176" s="333"/>
      <c r="Q176" s="332"/>
      <c r="R176" s="332"/>
      <c r="S176" s="332"/>
      <c r="T176" s="331"/>
      <c r="U176" s="336"/>
      <c r="V176" s="336"/>
      <c r="W176" s="336"/>
      <c r="X176" s="336"/>
      <c r="Y176" s="336"/>
      <c r="Z176" s="336"/>
      <c r="AA176" s="336"/>
      <c r="AB176" s="336"/>
      <c r="AC176" s="336"/>
      <c r="AD176" s="336"/>
      <c r="AE176" s="336"/>
      <c r="AF176" s="336"/>
      <c r="AG176" s="336"/>
      <c r="AH176" s="336"/>
    </row>
    <row r="177" spans="1:34" s="342" customFormat="1" ht="40.5" customHeight="1">
      <c r="A177" s="331"/>
      <c r="B177" s="332"/>
      <c r="C177" s="343"/>
      <c r="D177" s="637" t="s">
        <v>2838</v>
      </c>
      <c r="E177" s="637"/>
      <c r="F177" s="637"/>
      <c r="G177" s="637"/>
      <c r="H177" s="637"/>
      <c r="I177" s="637"/>
      <c r="J177" s="637"/>
      <c r="K177" s="637"/>
      <c r="L177" s="332"/>
      <c r="M177" s="332"/>
      <c r="N177" s="332"/>
      <c r="O177" s="333"/>
      <c r="P177" s="332"/>
      <c r="Q177" s="332"/>
      <c r="R177" s="332"/>
      <c r="S177" s="334"/>
      <c r="T177" s="331"/>
      <c r="U177" s="336"/>
      <c r="V177" s="336"/>
      <c r="W177" s="336"/>
      <c r="X177" s="336"/>
      <c r="Y177" s="336"/>
      <c r="Z177" s="336"/>
      <c r="AA177" s="336"/>
      <c r="AB177" s="336"/>
      <c r="AC177" s="336"/>
      <c r="AD177" s="336"/>
      <c r="AE177" s="336"/>
      <c r="AF177" s="336"/>
      <c r="AG177" s="336"/>
    </row>
    <row r="178" spans="1:34">
      <c r="A178" s="337"/>
      <c r="B178" s="337"/>
      <c r="C178" s="337"/>
      <c r="D178" s="337"/>
      <c r="E178" s="337"/>
      <c r="F178" s="337"/>
      <c r="G178" s="337"/>
      <c r="H178" s="337"/>
      <c r="I178" s="337"/>
      <c r="J178" s="337"/>
      <c r="K178" s="337"/>
      <c r="L178" s="337"/>
      <c r="M178" s="337"/>
      <c r="N178" s="337"/>
      <c r="O178" s="337"/>
      <c r="P178" s="337"/>
      <c r="Q178" s="337"/>
      <c r="R178" s="337"/>
      <c r="S178" s="337"/>
      <c r="T178" s="337"/>
      <c r="U178" s="336"/>
      <c r="V178" s="336"/>
      <c r="W178" s="336"/>
      <c r="X178" s="336"/>
    </row>
    <row r="179" spans="1:34" s="342" customFormat="1" ht="40.5" customHeight="1">
      <c r="A179" s="331"/>
      <c r="B179" s="338"/>
      <c r="C179" s="332" t="s">
        <v>2837</v>
      </c>
      <c r="D179" s="339"/>
      <c r="E179" s="340"/>
      <c r="F179" s="332"/>
      <c r="G179" s="332"/>
      <c r="H179" s="341"/>
      <c r="I179" s="332"/>
      <c r="J179" s="332"/>
      <c r="K179" s="332"/>
      <c r="L179" s="332"/>
      <c r="M179" s="332"/>
      <c r="N179" s="332"/>
      <c r="O179" s="332"/>
      <c r="P179" s="333"/>
      <c r="Q179" s="332"/>
      <c r="R179" s="332"/>
      <c r="S179" s="332"/>
      <c r="T179" s="331"/>
      <c r="U179" s="336"/>
      <c r="V179" s="336"/>
      <c r="W179" s="336"/>
      <c r="X179" s="336"/>
      <c r="Y179" s="336"/>
      <c r="Z179" s="336"/>
      <c r="AA179" s="336"/>
      <c r="AB179" s="336"/>
      <c r="AC179" s="336"/>
      <c r="AD179" s="336"/>
      <c r="AE179" s="336"/>
      <c r="AF179" s="336"/>
      <c r="AG179" s="336"/>
      <c r="AH179" s="336"/>
    </row>
    <row r="180" spans="1:34" s="342" customFormat="1" ht="40.5" customHeight="1">
      <c r="A180" s="331"/>
      <c r="B180" s="332"/>
      <c r="C180" s="343"/>
      <c r="D180" s="637" t="s">
        <v>2836</v>
      </c>
      <c r="E180" s="637"/>
      <c r="F180" s="637"/>
      <c r="G180" s="637"/>
      <c r="H180" s="637"/>
      <c r="I180" s="637"/>
      <c r="J180" s="637"/>
      <c r="K180" s="637"/>
      <c r="L180" s="332"/>
      <c r="M180" s="332"/>
      <c r="N180" s="332"/>
      <c r="O180" s="333"/>
      <c r="P180" s="332"/>
      <c r="Q180" s="332"/>
      <c r="R180" s="332"/>
      <c r="S180" s="334"/>
      <c r="T180" s="331"/>
      <c r="U180" s="336"/>
      <c r="V180" s="336"/>
      <c r="W180" s="336"/>
      <c r="X180" s="336"/>
      <c r="Y180" s="336"/>
      <c r="Z180" s="336"/>
      <c r="AA180" s="336"/>
      <c r="AB180" s="336"/>
      <c r="AC180" s="336"/>
      <c r="AD180" s="336"/>
      <c r="AE180" s="336"/>
      <c r="AF180" s="336"/>
      <c r="AG180" s="336"/>
    </row>
    <row r="181" spans="1:34">
      <c r="A181" s="337"/>
      <c r="B181" s="337"/>
      <c r="C181" s="337"/>
      <c r="D181" s="337"/>
      <c r="E181" s="337"/>
      <c r="F181" s="337"/>
      <c r="G181" s="337"/>
      <c r="H181" s="337"/>
      <c r="I181" s="337"/>
      <c r="J181" s="337"/>
      <c r="K181" s="337"/>
      <c r="L181" s="337"/>
      <c r="M181" s="337"/>
      <c r="N181" s="337"/>
      <c r="O181" s="337"/>
      <c r="P181" s="337"/>
      <c r="Q181" s="337"/>
      <c r="R181" s="337"/>
      <c r="S181" s="337"/>
      <c r="T181" s="337"/>
      <c r="U181" s="336"/>
      <c r="V181" s="336"/>
      <c r="W181" s="336"/>
      <c r="X181" s="336"/>
    </row>
    <row r="182" spans="1:34" s="342" customFormat="1" ht="40.5" customHeight="1">
      <c r="A182" s="331"/>
      <c r="B182" s="338"/>
      <c r="C182" s="332" t="s">
        <v>2835</v>
      </c>
      <c r="D182" s="339"/>
      <c r="E182" s="340"/>
      <c r="F182" s="332"/>
      <c r="G182" s="332"/>
      <c r="H182" s="341"/>
      <c r="I182" s="332"/>
      <c r="J182" s="332"/>
      <c r="K182" s="332"/>
      <c r="L182" s="332"/>
      <c r="M182" s="332"/>
      <c r="N182" s="332"/>
      <c r="O182" s="332"/>
      <c r="P182" s="333"/>
      <c r="Q182" s="332"/>
      <c r="R182" s="332"/>
      <c r="S182" s="332"/>
      <c r="T182" s="331"/>
      <c r="U182" s="336"/>
      <c r="V182" s="336"/>
      <c r="W182" s="336"/>
      <c r="X182" s="336"/>
      <c r="Y182" s="336"/>
      <c r="Z182" s="336"/>
      <c r="AA182" s="336"/>
      <c r="AB182" s="336"/>
      <c r="AC182" s="336"/>
      <c r="AD182" s="336"/>
      <c r="AE182" s="336"/>
      <c r="AF182" s="336"/>
      <c r="AG182" s="336"/>
      <c r="AH182" s="336"/>
    </row>
    <row r="183" spans="1:34" s="342" customFormat="1" ht="40.5" customHeight="1">
      <c r="A183" s="331"/>
      <c r="B183" s="332"/>
      <c r="C183" s="343"/>
      <c r="D183" s="637" t="s">
        <v>2834</v>
      </c>
      <c r="E183" s="637"/>
      <c r="F183" s="637"/>
      <c r="G183" s="637"/>
      <c r="H183" s="637"/>
      <c r="I183" s="637"/>
      <c r="J183" s="637"/>
      <c r="K183" s="637"/>
      <c r="L183" s="332"/>
      <c r="M183" s="332"/>
      <c r="N183" s="332"/>
      <c r="O183" s="333"/>
      <c r="P183" s="332"/>
      <c r="Q183" s="332"/>
      <c r="R183" s="332"/>
      <c r="S183" s="334"/>
      <c r="T183" s="331"/>
      <c r="U183" s="336"/>
      <c r="V183" s="336"/>
      <c r="W183" s="336"/>
      <c r="X183" s="336"/>
      <c r="Y183" s="336"/>
      <c r="Z183" s="336"/>
      <c r="AA183" s="336"/>
      <c r="AB183" s="336"/>
      <c r="AC183" s="336"/>
      <c r="AD183" s="336"/>
      <c r="AE183" s="336"/>
      <c r="AF183" s="336"/>
      <c r="AG183" s="336"/>
    </row>
    <row r="184" spans="1:34">
      <c r="A184" s="337"/>
      <c r="B184" s="337"/>
      <c r="C184" s="337"/>
      <c r="D184" s="337"/>
      <c r="E184" s="337"/>
      <c r="F184" s="337"/>
      <c r="G184" s="337"/>
      <c r="H184" s="337"/>
      <c r="I184" s="337"/>
      <c r="J184" s="337"/>
      <c r="K184" s="337"/>
      <c r="L184" s="337"/>
      <c r="M184" s="337"/>
      <c r="N184" s="337"/>
      <c r="O184" s="337"/>
      <c r="P184" s="337"/>
      <c r="Q184" s="337"/>
      <c r="R184" s="337"/>
      <c r="S184" s="337"/>
      <c r="T184" s="337"/>
      <c r="U184" s="336"/>
      <c r="V184" s="336"/>
      <c r="W184" s="336"/>
      <c r="X184" s="336"/>
    </row>
    <row r="185" spans="1:34" s="342" customFormat="1" ht="40.5" customHeight="1">
      <c r="A185" s="331"/>
      <c r="B185" s="338"/>
      <c r="C185" s="332" t="s">
        <v>2833</v>
      </c>
      <c r="D185" s="339"/>
      <c r="E185" s="340"/>
      <c r="F185" s="332"/>
      <c r="G185" s="332"/>
      <c r="H185" s="341"/>
      <c r="I185" s="332"/>
      <c r="J185" s="332"/>
      <c r="K185" s="332"/>
      <c r="L185" s="332"/>
      <c r="M185" s="332"/>
      <c r="N185" s="332"/>
      <c r="O185" s="332"/>
      <c r="P185" s="333"/>
      <c r="Q185" s="332"/>
      <c r="R185" s="332"/>
      <c r="S185" s="332"/>
      <c r="T185" s="331"/>
      <c r="U185" s="336"/>
      <c r="V185" s="336"/>
      <c r="W185" s="336"/>
      <c r="X185" s="336"/>
      <c r="Y185" s="336"/>
      <c r="Z185" s="336"/>
      <c r="AA185" s="336"/>
      <c r="AB185" s="336"/>
      <c r="AC185" s="336"/>
      <c r="AD185" s="336"/>
      <c r="AE185" s="336"/>
      <c r="AF185" s="336"/>
      <c r="AG185" s="336"/>
      <c r="AH185" s="336"/>
    </row>
    <row r="186" spans="1:34" s="342" customFormat="1" ht="40.5" customHeight="1">
      <c r="A186" s="331"/>
      <c r="B186" s="332"/>
      <c r="C186" s="343"/>
      <c r="D186" s="637" t="s">
        <v>2832</v>
      </c>
      <c r="E186" s="637"/>
      <c r="F186" s="637"/>
      <c r="G186" s="637"/>
      <c r="H186" s="637"/>
      <c r="I186" s="637"/>
      <c r="J186" s="637"/>
      <c r="K186" s="637"/>
      <c r="L186" s="332"/>
      <c r="M186" s="332"/>
      <c r="N186" s="332"/>
      <c r="O186" s="333"/>
      <c r="P186" s="332"/>
      <c r="Q186" s="332"/>
      <c r="R186" s="332"/>
      <c r="S186" s="334"/>
      <c r="T186" s="331"/>
      <c r="U186" s="336"/>
      <c r="V186" s="336"/>
      <c r="W186" s="336"/>
      <c r="X186" s="336"/>
      <c r="Y186" s="336"/>
      <c r="Z186" s="336"/>
      <c r="AA186" s="336"/>
      <c r="AB186" s="336"/>
      <c r="AC186" s="336"/>
      <c r="AD186" s="336"/>
      <c r="AE186" s="336"/>
      <c r="AF186" s="336"/>
      <c r="AG186" s="336"/>
    </row>
    <row r="187" spans="1:34">
      <c r="A187" s="337"/>
      <c r="B187" s="337"/>
      <c r="C187" s="337"/>
      <c r="D187" s="337"/>
      <c r="E187" s="337"/>
      <c r="F187" s="337"/>
      <c r="G187" s="337"/>
      <c r="H187" s="337"/>
      <c r="I187" s="337"/>
      <c r="J187" s="337"/>
      <c r="K187" s="337"/>
      <c r="L187" s="337"/>
      <c r="M187" s="337"/>
      <c r="N187" s="337"/>
      <c r="O187" s="337"/>
      <c r="P187" s="337"/>
      <c r="Q187" s="337"/>
      <c r="R187" s="337"/>
      <c r="S187" s="337"/>
      <c r="T187" s="337"/>
      <c r="U187" s="336"/>
      <c r="V187" s="336"/>
      <c r="W187" s="336"/>
      <c r="X187" s="336"/>
    </row>
    <row r="188" spans="1:34" s="342" customFormat="1" ht="40.5" customHeight="1">
      <c r="A188" s="331"/>
      <c r="B188" s="338"/>
      <c r="C188" s="332" t="s">
        <v>2831</v>
      </c>
      <c r="D188" s="339"/>
      <c r="E188" s="340"/>
      <c r="F188" s="332"/>
      <c r="G188" s="332"/>
      <c r="H188" s="341"/>
      <c r="I188" s="332"/>
      <c r="J188" s="332"/>
      <c r="K188" s="332"/>
      <c r="L188" s="332"/>
      <c r="M188" s="332"/>
      <c r="N188" s="332"/>
      <c r="O188" s="332"/>
      <c r="P188" s="333"/>
      <c r="Q188" s="332"/>
      <c r="R188" s="332"/>
      <c r="S188" s="332"/>
      <c r="T188" s="331"/>
      <c r="U188" s="336"/>
      <c r="V188" s="336"/>
      <c r="W188" s="336"/>
      <c r="X188" s="336"/>
      <c r="Y188" s="336"/>
      <c r="Z188" s="336"/>
      <c r="AA188" s="336"/>
      <c r="AB188" s="336"/>
      <c r="AC188" s="336"/>
      <c r="AD188" s="336"/>
      <c r="AE188" s="336"/>
      <c r="AF188" s="336"/>
      <c r="AG188" s="336"/>
      <c r="AH188" s="336"/>
    </row>
    <row r="189" spans="1:34" s="342" customFormat="1" ht="40.5" customHeight="1">
      <c r="A189" s="331"/>
      <c r="B189" s="332"/>
      <c r="C189" s="343"/>
      <c r="D189" s="637" t="s">
        <v>2830</v>
      </c>
      <c r="E189" s="637"/>
      <c r="F189" s="637"/>
      <c r="G189" s="637"/>
      <c r="H189" s="637"/>
      <c r="I189" s="637"/>
      <c r="J189" s="637"/>
      <c r="K189" s="637"/>
      <c r="L189" s="332"/>
      <c r="M189" s="332"/>
      <c r="N189" s="332"/>
      <c r="O189" s="333"/>
      <c r="P189" s="332"/>
      <c r="Q189" s="332"/>
      <c r="R189" s="332"/>
      <c r="S189" s="334"/>
      <c r="T189" s="331"/>
      <c r="U189" s="336"/>
      <c r="V189" s="336"/>
      <c r="W189" s="336"/>
      <c r="X189" s="336"/>
      <c r="Y189" s="336"/>
      <c r="Z189" s="336"/>
      <c r="AA189" s="336"/>
      <c r="AB189" s="336"/>
      <c r="AC189" s="336"/>
      <c r="AD189" s="336"/>
      <c r="AE189" s="336"/>
      <c r="AF189" s="336"/>
      <c r="AG189" s="336"/>
    </row>
    <row r="190" spans="1:34">
      <c r="A190" s="337"/>
      <c r="B190" s="337"/>
      <c r="C190" s="337"/>
      <c r="D190" s="337"/>
      <c r="E190" s="337"/>
      <c r="F190" s="337"/>
      <c r="G190" s="337"/>
      <c r="H190" s="337"/>
      <c r="I190" s="337"/>
      <c r="J190" s="337"/>
      <c r="K190" s="337"/>
      <c r="L190" s="337"/>
      <c r="M190" s="337"/>
      <c r="N190" s="337"/>
      <c r="O190" s="337"/>
      <c r="P190" s="337"/>
      <c r="Q190" s="337"/>
      <c r="R190" s="337"/>
      <c r="S190" s="337"/>
      <c r="T190" s="337"/>
      <c r="U190" s="336"/>
      <c r="V190" s="336"/>
      <c r="W190" s="336"/>
      <c r="X190" s="336"/>
    </row>
    <row r="191" spans="1:34" s="342" customFormat="1" ht="40.5" customHeight="1">
      <c r="A191" s="331"/>
      <c r="B191" s="338"/>
      <c r="C191" s="332" t="s">
        <v>2829</v>
      </c>
      <c r="D191" s="339"/>
      <c r="E191" s="340"/>
      <c r="F191" s="332"/>
      <c r="G191" s="332"/>
      <c r="H191" s="341"/>
      <c r="I191" s="332"/>
      <c r="J191" s="332"/>
      <c r="K191" s="332"/>
      <c r="L191" s="332"/>
      <c r="M191" s="332"/>
      <c r="N191" s="332"/>
      <c r="O191" s="332"/>
      <c r="P191" s="333"/>
      <c r="Q191" s="332"/>
      <c r="R191" s="332"/>
      <c r="S191" s="332"/>
      <c r="T191" s="331"/>
      <c r="U191" s="336"/>
      <c r="V191" s="336"/>
      <c r="W191" s="336"/>
      <c r="X191" s="336"/>
      <c r="Y191" s="336"/>
      <c r="Z191" s="336"/>
      <c r="AA191" s="336"/>
      <c r="AB191" s="336"/>
      <c r="AC191" s="336"/>
      <c r="AD191" s="336"/>
      <c r="AE191" s="336"/>
      <c r="AF191" s="336"/>
      <c r="AG191" s="336"/>
      <c r="AH191" s="336"/>
    </row>
    <row r="192" spans="1:34" s="342" customFormat="1" ht="40.5" customHeight="1">
      <c r="A192" s="331"/>
      <c r="B192" s="332"/>
      <c r="C192" s="343"/>
      <c r="D192" s="637" t="s">
        <v>2828</v>
      </c>
      <c r="E192" s="637"/>
      <c r="F192" s="637"/>
      <c r="G192" s="637"/>
      <c r="H192" s="637"/>
      <c r="I192" s="637"/>
      <c r="J192" s="637"/>
      <c r="K192" s="637"/>
      <c r="L192" s="332"/>
      <c r="M192" s="332"/>
      <c r="N192" s="332"/>
      <c r="O192" s="333"/>
      <c r="P192" s="332"/>
      <c r="Q192" s="332"/>
      <c r="R192" s="332"/>
      <c r="S192" s="334"/>
      <c r="T192" s="331"/>
      <c r="U192" s="336"/>
      <c r="V192" s="336"/>
      <c r="W192" s="336"/>
      <c r="X192" s="336"/>
      <c r="Y192" s="336"/>
      <c r="Z192" s="336"/>
      <c r="AA192" s="336"/>
      <c r="AB192" s="336"/>
      <c r="AC192" s="336"/>
      <c r="AD192" s="336"/>
      <c r="AE192" s="336"/>
      <c r="AF192" s="336"/>
      <c r="AG192" s="336"/>
    </row>
    <row r="193" spans="1:34" s="342" customFormat="1" ht="40.5" customHeight="1">
      <c r="A193" s="331"/>
      <c r="B193" s="332"/>
      <c r="C193" s="343"/>
      <c r="D193" s="637" t="s">
        <v>2827</v>
      </c>
      <c r="E193" s="637"/>
      <c r="F193" s="637"/>
      <c r="G193" s="637"/>
      <c r="H193" s="637"/>
      <c r="I193" s="637"/>
      <c r="J193" s="637"/>
      <c r="K193" s="637"/>
      <c r="L193" s="332"/>
      <c r="M193" s="332"/>
      <c r="N193" s="332"/>
      <c r="O193" s="333"/>
      <c r="P193" s="332"/>
      <c r="Q193" s="332"/>
      <c r="R193" s="332"/>
      <c r="S193" s="334"/>
      <c r="T193" s="331"/>
      <c r="U193" s="336"/>
      <c r="V193" s="336"/>
      <c r="W193" s="336"/>
      <c r="X193" s="336"/>
      <c r="Y193" s="336"/>
      <c r="Z193" s="336"/>
      <c r="AA193" s="336"/>
      <c r="AB193" s="336"/>
      <c r="AC193" s="336"/>
      <c r="AD193" s="336"/>
      <c r="AE193" s="336"/>
      <c r="AF193" s="336"/>
      <c r="AG193" s="336"/>
    </row>
    <row r="194" spans="1:34" s="342" customFormat="1" ht="40.5" customHeight="1">
      <c r="A194" s="331"/>
      <c r="B194" s="332"/>
      <c r="C194" s="343"/>
      <c r="D194" s="637" t="s">
        <v>2826</v>
      </c>
      <c r="E194" s="637"/>
      <c r="F194" s="637"/>
      <c r="G194" s="637"/>
      <c r="H194" s="637"/>
      <c r="I194" s="637"/>
      <c r="J194" s="637"/>
      <c r="K194" s="637"/>
      <c r="L194" s="332"/>
      <c r="M194" s="332"/>
      <c r="N194" s="332"/>
      <c r="O194" s="333"/>
      <c r="P194" s="332"/>
      <c r="Q194" s="332"/>
      <c r="R194" s="332"/>
      <c r="S194" s="334"/>
      <c r="T194" s="331"/>
      <c r="U194" s="336"/>
      <c r="V194" s="336"/>
      <c r="W194" s="336"/>
      <c r="X194" s="336"/>
      <c r="Y194" s="336"/>
      <c r="Z194" s="336"/>
      <c r="AA194" s="336"/>
      <c r="AB194" s="336"/>
      <c r="AC194" s="336"/>
      <c r="AD194" s="336"/>
      <c r="AE194" s="336"/>
      <c r="AF194" s="336"/>
      <c r="AG194" s="336"/>
    </row>
    <row r="195" spans="1:34" s="342" customFormat="1" ht="40.5" customHeight="1">
      <c r="A195" s="331"/>
      <c r="B195" s="332"/>
      <c r="C195" s="343"/>
      <c r="D195" s="637" t="s">
        <v>2825</v>
      </c>
      <c r="E195" s="637"/>
      <c r="F195" s="637"/>
      <c r="G195" s="637"/>
      <c r="H195" s="637"/>
      <c r="I195" s="637"/>
      <c r="J195" s="637"/>
      <c r="K195" s="637"/>
      <c r="L195" s="332"/>
      <c r="M195" s="332"/>
      <c r="N195" s="332"/>
      <c r="O195" s="333"/>
      <c r="P195" s="332"/>
      <c r="Q195" s="332"/>
      <c r="R195" s="332"/>
      <c r="S195" s="334"/>
      <c r="T195" s="331"/>
      <c r="U195" s="336"/>
      <c r="V195" s="336"/>
      <c r="W195" s="336"/>
      <c r="X195" s="336"/>
      <c r="Y195" s="336"/>
      <c r="Z195" s="336"/>
      <c r="AA195" s="336"/>
      <c r="AB195" s="336"/>
      <c r="AC195" s="336"/>
      <c r="AD195" s="336"/>
      <c r="AE195" s="336"/>
      <c r="AF195" s="336"/>
      <c r="AG195" s="336"/>
    </row>
    <row r="196" spans="1:34" s="342" customFormat="1" ht="40.5" customHeight="1">
      <c r="A196" s="331"/>
      <c r="B196" s="332"/>
      <c r="C196" s="343"/>
      <c r="D196" s="637" t="s">
        <v>2824</v>
      </c>
      <c r="E196" s="637"/>
      <c r="F196" s="637"/>
      <c r="G196" s="637"/>
      <c r="H196" s="637"/>
      <c r="I196" s="637"/>
      <c r="J196" s="637"/>
      <c r="K196" s="637"/>
      <c r="L196" s="332"/>
      <c r="M196" s="332"/>
      <c r="N196" s="332"/>
      <c r="O196" s="333"/>
      <c r="P196" s="332"/>
      <c r="Q196" s="332"/>
      <c r="R196" s="332"/>
      <c r="S196" s="334"/>
      <c r="T196" s="331"/>
      <c r="U196" s="336"/>
      <c r="V196" s="336"/>
      <c r="W196" s="336"/>
      <c r="X196" s="336"/>
      <c r="Y196" s="336"/>
      <c r="Z196" s="336"/>
      <c r="AA196" s="336"/>
      <c r="AB196" s="336"/>
      <c r="AC196" s="336"/>
      <c r="AD196" s="336"/>
      <c r="AE196" s="336"/>
      <c r="AF196" s="336"/>
      <c r="AG196" s="336"/>
    </row>
    <row r="197" spans="1:34" s="342" customFormat="1" ht="40.5" customHeight="1">
      <c r="A197" s="331"/>
      <c r="B197" s="332"/>
      <c r="C197" s="343"/>
      <c r="D197" s="637" t="s">
        <v>2823</v>
      </c>
      <c r="E197" s="637"/>
      <c r="F197" s="637"/>
      <c r="G197" s="637"/>
      <c r="H197" s="637"/>
      <c r="I197" s="637"/>
      <c r="J197" s="637"/>
      <c r="K197" s="637"/>
      <c r="L197" s="332"/>
      <c r="M197" s="332"/>
      <c r="N197" s="332"/>
      <c r="O197" s="333"/>
      <c r="P197" s="332"/>
      <c r="Q197" s="332"/>
      <c r="R197" s="332"/>
      <c r="S197" s="334"/>
      <c r="T197" s="331"/>
      <c r="U197" s="336"/>
      <c r="V197" s="336"/>
      <c r="W197" s="336"/>
      <c r="X197" s="336"/>
      <c r="Y197" s="336"/>
      <c r="Z197" s="336"/>
      <c r="AA197" s="336"/>
      <c r="AB197" s="336"/>
      <c r="AC197" s="336"/>
      <c r="AD197" s="336"/>
      <c r="AE197" s="336"/>
      <c r="AF197" s="336"/>
      <c r="AG197" s="336"/>
    </row>
    <row r="198" spans="1:34">
      <c r="A198" s="337"/>
      <c r="B198" s="337"/>
      <c r="C198" s="337"/>
      <c r="D198" s="337"/>
      <c r="E198" s="337"/>
      <c r="F198" s="337"/>
      <c r="G198" s="337"/>
      <c r="H198" s="337"/>
      <c r="I198" s="337"/>
      <c r="J198" s="337"/>
      <c r="K198" s="337"/>
      <c r="L198" s="337"/>
      <c r="M198" s="337"/>
      <c r="N198" s="337"/>
      <c r="O198" s="337"/>
      <c r="P198" s="337"/>
      <c r="Q198" s="337"/>
      <c r="R198" s="337"/>
      <c r="S198" s="337"/>
      <c r="T198" s="337"/>
      <c r="U198" s="336"/>
      <c r="V198" s="336"/>
      <c r="W198" s="336"/>
      <c r="X198" s="336"/>
    </row>
    <row r="199" spans="1:34" s="342" customFormat="1" ht="40.5" customHeight="1">
      <c r="A199" s="331"/>
      <c r="B199" s="338"/>
      <c r="C199" s="510" t="s">
        <v>2822</v>
      </c>
      <c r="D199" s="339"/>
      <c r="E199" s="340"/>
      <c r="F199" s="332"/>
      <c r="G199" s="332"/>
      <c r="H199" s="341"/>
      <c r="I199" s="332"/>
      <c r="J199" s="332"/>
      <c r="K199" s="332"/>
      <c r="L199" s="332"/>
      <c r="M199" s="332"/>
      <c r="N199" s="332"/>
      <c r="O199" s="332"/>
      <c r="P199" s="333"/>
      <c r="Q199" s="332"/>
      <c r="R199" s="332"/>
      <c r="S199" s="332"/>
      <c r="T199" s="331"/>
      <c r="U199" s="336"/>
      <c r="V199" s="336"/>
      <c r="W199" s="336"/>
      <c r="X199" s="336"/>
      <c r="Y199" s="336"/>
      <c r="Z199" s="336"/>
      <c r="AA199" s="336"/>
      <c r="AB199" s="336"/>
      <c r="AC199" s="336"/>
      <c r="AD199" s="336"/>
      <c r="AE199" s="336"/>
      <c r="AF199" s="336"/>
      <c r="AG199" s="336"/>
      <c r="AH199" s="336"/>
    </row>
    <row r="200" spans="1:34" s="342" customFormat="1" ht="40.5" customHeight="1">
      <c r="A200" s="331"/>
      <c r="B200" s="332"/>
      <c r="C200" s="343"/>
      <c r="D200" s="637" t="s">
        <v>2821</v>
      </c>
      <c r="E200" s="637"/>
      <c r="F200" s="637"/>
      <c r="G200" s="637"/>
      <c r="H200" s="637"/>
      <c r="I200" s="637"/>
      <c r="J200" s="637"/>
      <c r="K200" s="637"/>
      <c r="L200" s="332"/>
      <c r="M200" s="332"/>
      <c r="N200" s="332"/>
      <c r="O200" s="333"/>
      <c r="P200" s="332"/>
      <c r="Q200" s="332"/>
      <c r="R200" s="332"/>
      <c r="S200" s="334"/>
      <c r="T200" s="331"/>
      <c r="U200" s="336"/>
      <c r="V200" s="336"/>
      <c r="W200" s="336"/>
      <c r="X200" s="336"/>
      <c r="Y200" s="336"/>
      <c r="Z200" s="336"/>
      <c r="AA200" s="336"/>
      <c r="AB200" s="336"/>
      <c r="AC200" s="336"/>
      <c r="AD200" s="336"/>
      <c r="AE200" s="336"/>
      <c r="AF200" s="336"/>
      <c r="AG200" s="336"/>
    </row>
    <row r="201" spans="1:34">
      <c r="A201" s="337"/>
      <c r="B201" s="337"/>
      <c r="C201" s="337"/>
      <c r="D201" s="337"/>
      <c r="E201" s="337"/>
      <c r="F201" s="337"/>
      <c r="G201" s="337"/>
      <c r="H201" s="337"/>
      <c r="I201" s="337"/>
      <c r="J201" s="337"/>
      <c r="K201" s="337"/>
      <c r="L201" s="337"/>
      <c r="M201" s="337"/>
      <c r="N201" s="337"/>
      <c r="O201" s="337"/>
      <c r="P201" s="337"/>
      <c r="Q201" s="337"/>
      <c r="R201" s="337"/>
      <c r="S201" s="337"/>
      <c r="T201" s="337"/>
      <c r="U201" s="336"/>
      <c r="V201" s="336"/>
      <c r="W201" s="336"/>
      <c r="X201" s="336"/>
    </row>
    <row r="202" spans="1:34" s="342" customFormat="1" ht="40.5" customHeight="1">
      <c r="A202" s="331"/>
      <c r="B202" s="338"/>
      <c r="C202" s="332" t="s">
        <v>2820</v>
      </c>
      <c r="D202" s="339"/>
      <c r="E202" s="340"/>
      <c r="F202" s="332"/>
      <c r="G202" s="332"/>
      <c r="H202" s="341"/>
      <c r="I202" s="332"/>
      <c r="J202" s="332"/>
      <c r="K202" s="332"/>
      <c r="L202" s="332"/>
      <c r="M202" s="332"/>
      <c r="N202" s="332"/>
      <c r="O202" s="332"/>
      <c r="P202" s="333"/>
      <c r="Q202" s="332"/>
      <c r="R202" s="332"/>
      <c r="S202" s="332"/>
      <c r="T202" s="331"/>
      <c r="U202" s="336"/>
      <c r="V202" s="336"/>
      <c r="W202" s="336"/>
      <c r="X202" s="336"/>
      <c r="Y202" s="336"/>
      <c r="Z202" s="336"/>
      <c r="AA202" s="336"/>
      <c r="AB202" s="336"/>
      <c r="AC202" s="336"/>
      <c r="AD202" s="336"/>
      <c r="AE202" s="336"/>
      <c r="AF202" s="336"/>
      <c r="AG202" s="336"/>
      <c r="AH202" s="336"/>
    </row>
    <row r="203" spans="1:34" s="342" customFormat="1" ht="40.5" customHeight="1">
      <c r="A203" s="331"/>
      <c r="B203" s="332"/>
      <c r="C203" s="343"/>
      <c r="D203" s="637" t="s">
        <v>2819</v>
      </c>
      <c r="E203" s="637"/>
      <c r="F203" s="637"/>
      <c r="G203" s="637"/>
      <c r="H203" s="637"/>
      <c r="I203" s="637"/>
      <c r="J203" s="637"/>
      <c r="K203" s="637"/>
      <c r="L203" s="332"/>
      <c r="M203" s="332"/>
      <c r="N203" s="332"/>
      <c r="O203" s="333"/>
      <c r="P203" s="332"/>
      <c r="Q203" s="332"/>
      <c r="R203" s="332"/>
      <c r="S203" s="334"/>
      <c r="T203" s="331"/>
      <c r="U203" s="336"/>
      <c r="V203" s="336"/>
      <c r="W203" s="336"/>
      <c r="X203" s="336"/>
      <c r="Y203" s="336"/>
      <c r="Z203" s="336"/>
      <c r="AA203" s="336"/>
      <c r="AB203" s="336"/>
      <c r="AC203" s="336"/>
      <c r="AD203" s="336"/>
      <c r="AE203" s="336"/>
      <c r="AF203" s="336"/>
      <c r="AG203" s="336"/>
    </row>
    <row r="204" spans="1:34">
      <c r="A204" s="337"/>
      <c r="B204" s="337"/>
      <c r="C204" s="337"/>
      <c r="D204" s="337"/>
      <c r="E204" s="337"/>
      <c r="F204" s="337"/>
      <c r="G204" s="337"/>
      <c r="H204" s="337"/>
      <c r="I204" s="337"/>
      <c r="J204" s="337"/>
      <c r="K204" s="337"/>
      <c r="L204" s="337"/>
      <c r="M204" s="337"/>
      <c r="N204" s="337"/>
      <c r="O204" s="337"/>
      <c r="P204" s="337"/>
      <c r="Q204" s="337"/>
      <c r="R204" s="337"/>
      <c r="S204" s="337"/>
      <c r="T204" s="337"/>
      <c r="U204" s="336"/>
      <c r="V204" s="336"/>
      <c r="W204" s="336"/>
      <c r="X204" s="336"/>
    </row>
    <row r="205" spans="1:34" s="342" customFormat="1" ht="40.5" customHeight="1">
      <c r="A205" s="331"/>
      <c r="B205" s="338"/>
      <c r="C205" s="332" t="s">
        <v>2818</v>
      </c>
      <c r="D205" s="339"/>
      <c r="E205" s="340"/>
      <c r="F205" s="332"/>
      <c r="G205" s="332"/>
      <c r="H205" s="341"/>
      <c r="I205" s="332"/>
      <c r="J205" s="332"/>
      <c r="K205" s="332"/>
      <c r="L205" s="332"/>
      <c r="M205" s="332"/>
      <c r="N205" s="332"/>
      <c r="O205" s="332"/>
      <c r="P205" s="333"/>
      <c r="Q205" s="332"/>
      <c r="R205" s="332"/>
      <c r="S205" s="332"/>
      <c r="T205" s="331"/>
      <c r="U205" s="336"/>
      <c r="V205" s="336"/>
      <c r="W205" s="336"/>
      <c r="X205" s="336"/>
      <c r="Y205" s="336"/>
      <c r="Z205" s="336"/>
      <c r="AA205" s="336"/>
      <c r="AB205" s="336"/>
      <c r="AC205" s="336"/>
      <c r="AD205" s="336"/>
      <c r="AE205" s="336"/>
      <c r="AF205" s="336"/>
      <c r="AG205" s="336"/>
      <c r="AH205" s="336"/>
    </row>
    <row r="206" spans="1:34" s="342" customFormat="1" ht="40.5" customHeight="1">
      <c r="A206" s="331"/>
      <c r="B206" s="332"/>
      <c r="C206" s="343"/>
      <c r="D206" s="637" t="s">
        <v>2817</v>
      </c>
      <c r="E206" s="637"/>
      <c r="F206" s="637"/>
      <c r="G206" s="637"/>
      <c r="H206" s="637"/>
      <c r="I206" s="637"/>
      <c r="J206" s="637"/>
      <c r="K206" s="637"/>
      <c r="L206" s="332"/>
      <c r="M206" s="332"/>
      <c r="N206" s="332"/>
      <c r="O206" s="333"/>
      <c r="P206" s="332"/>
      <c r="Q206" s="332"/>
      <c r="R206" s="332"/>
      <c r="S206" s="334"/>
      <c r="T206" s="331"/>
      <c r="U206" s="336"/>
      <c r="V206" s="336"/>
      <c r="W206" s="336"/>
      <c r="X206" s="336"/>
      <c r="Y206" s="336"/>
      <c r="Z206" s="336"/>
      <c r="AA206" s="336"/>
      <c r="AB206" s="336"/>
      <c r="AC206" s="336"/>
      <c r="AD206" s="336"/>
      <c r="AE206" s="336"/>
      <c r="AF206" s="336"/>
      <c r="AG206" s="336"/>
    </row>
    <row r="207" spans="1:34">
      <c r="A207" s="337"/>
      <c r="B207" s="337"/>
      <c r="C207" s="337"/>
      <c r="D207" s="337"/>
      <c r="E207" s="337"/>
      <c r="F207" s="337"/>
      <c r="G207" s="337"/>
      <c r="H207" s="337"/>
      <c r="I207" s="337"/>
      <c r="J207" s="337"/>
      <c r="K207" s="337"/>
      <c r="L207" s="337"/>
      <c r="M207" s="337"/>
      <c r="N207" s="337"/>
      <c r="O207" s="337"/>
      <c r="P207" s="337"/>
      <c r="Q207" s="337"/>
      <c r="R207" s="337"/>
      <c r="S207" s="337"/>
      <c r="T207" s="337"/>
      <c r="U207" s="336"/>
      <c r="V207" s="336"/>
      <c r="W207" s="336"/>
      <c r="X207" s="336"/>
    </row>
    <row r="208" spans="1:34" s="342" customFormat="1" ht="40.5" customHeight="1">
      <c r="A208" s="331"/>
      <c r="B208" s="338"/>
      <c r="C208" s="332" t="s">
        <v>2816</v>
      </c>
      <c r="D208" s="339"/>
      <c r="E208" s="340"/>
      <c r="F208" s="332"/>
      <c r="G208" s="332"/>
      <c r="H208" s="341"/>
      <c r="I208" s="332"/>
      <c r="J208" s="332"/>
      <c r="K208" s="332"/>
      <c r="L208" s="332"/>
      <c r="M208" s="332"/>
      <c r="N208" s="332"/>
      <c r="O208" s="332"/>
      <c r="P208" s="333"/>
      <c r="Q208" s="332"/>
      <c r="R208" s="332"/>
      <c r="S208" s="332"/>
      <c r="T208" s="331"/>
      <c r="U208" s="336"/>
      <c r="V208" s="336"/>
      <c r="W208" s="336"/>
      <c r="X208" s="336"/>
      <c r="Y208" s="336"/>
      <c r="Z208" s="336"/>
      <c r="AA208" s="336"/>
      <c r="AB208" s="336"/>
      <c r="AC208" s="336"/>
      <c r="AD208" s="336"/>
      <c r="AE208" s="336"/>
      <c r="AF208" s="336"/>
      <c r="AG208" s="336"/>
      <c r="AH208" s="336"/>
    </row>
    <row r="209" spans="1:34" s="342" customFormat="1" ht="40.5" customHeight="1">
      <c r="A209" s="331"/>
      <c r="B209" s="332"/>
      <c r="C209" s="343"/>
      <c r="D209" s="637" t="s">
        <v>2815</v>
      </c>
      <c r="E209" s="637"/>
      <c r="F209" s="637"/>
      <c r="G209" s="637"/>
      <c r="H209" s="637"/>
      <c r="I209" s="637"/>
      <c r="J209" s="637"/>
      <c r="K209" s="637"/>
      <c r="L209" s="332"/>
      <c r="M209" s="332"/>
      <c r="N209" s="332"/>
      <c r="O209" s="333"/>
      <c r="P209" s="332"/>
      <c r="Q209" s="332"/>
      <c r="R209" s="332"/>
      <c r="S209" s="334"/>
      <c r="T209" s="331"/>
      <c r="U209" s="336"/>
      <c r="V209" s="336"/>
      <c r="W209" s="336"/>
      <c r="X209" s="336"/>
      <c r="Y209" s="336"/>
      <c r="Z209" s="336"/>
      <c r="AA209" s="336"/>
      <c r="AB209" s="336"/>
      <c r="AC209" s="336"/>
      <c r="AD209" s="336"/>
      <c r="AE209" s="336"/>
      <c r="AF209" s="336"/>
      <c r="AG209" s="336"/>
    </row>
    <row r="210" spans="1:34">
      <c r="A210" s="337"/>
      <c r="B210" s="337"/>
      <c r="C210" s="337"/>
      <c r="D210" s="337"/>
      <c r="E210" s="337"/>
      <c r="F210" s="337"/>
      <c r="G210" s="337"/>
      <c r="H210" s="337"/>
      <c r="I210" s="337"/>
      <c r="J210" s="337"/>
      <c r="K210" s="337"/>
      <c r="L210" s="337"/>
      <c r="M210" s="337"/>
      <c r="N210" s="337"/>
      <c r="O210" s="337"/>
      <c r="P210" s="337"/>
      <c r="Q210" s="337"/>
      <c r="R210" s="337"/>
      <c r="S210" s="337"/>
      <c r="T210" s="337"/>
      <c r="U210" s="336"/>
      <c r="V210" s="336"/>
      <c r="W210" s="336"/>
      <c r="X210" s="336"/>
    </row>
    <row r="211" spans="1:34" s="342" customFormat="1" ht="40.5" customHeight="1">
      <c r="A211" s="331"/>
      <c r="B211" s="338"/>
      <c r="C211" s="332" t="s">
        <v>2814</v>
      </c>
      <c r="D211" s="339"/>
      <c r="E211" s="340"/>
      <c r="F211" s="332"/>
      <c r="G211" s="332"/>
      <c r="H211" s="341"/>
      <c r="I211" s="332"/>
      <c r="J211" s="332"/>
      <c r="K211" s="332"/>
      <c r="L211" s="332"/>
      <c r="M211" s="332"/>
      <c r="N211" s="332"/>
      <c r="O211" s="332"/>
      <c r="P211" s="333"/>
      <c r="Q211" s="332"/>
      <c r="R211" s="332"/>
      <c r="S211" s="332"/>
      <c r="T211" s="331"/>
      <c r="U211" s="336"/>
      <c r="V211" s="336"/>
      <c r="W211" s="336"/>
      <c r="X211" s="336"/>
      <c r="Y211" s="336"/>
      <c r="Z211" s="336"/>
      <c r="AA211" s="336"/>
      <c r="AB211" s="336"/>
      <c r="AC211" s="336"/>
      <c r="AD211" s="336"/>
      <c r="AE211" s="336"/>
      <c r="AF211" s="336"/>
      <c r="AG211" s="336"/>
      <c r="AH211" s="336"/>
    </row>
    <row r="212" spans="1:34" s="342" customFormat="1" ht="40.5" customHeight="1">
      <c r="A212" s="331"/>
      <c r="B212" s="332"/>
      <c r="C212" s="343"/>
      <c r="D212" s="637" t="s">
        <v>2813</v>
      </c>
      <c r="E212" s="637"/>
      <c r="F212" s="637"/>
      <c r="G212" s="637"/>
      <c r="H212" s="637"/>
      <c r="I212" s="637"/>
      <c r="J212" s="637"/>
      <c r="K212" s="637"/>
      <c r="L212" s="332"/>
      <c r="M212" s="332"/>
      <c r="N212" s="332"/>
      <c r="O212" s="333"/>
      <c r="P212" s="332"/>
      <c r="Q212" s="332"/>
      <c r="R212" s="332"/>
      <c r="S212" s="334"/>
      <c r="T212" s="331"/>
      <c r="U212" s="336"/>
      <c r="V212" s="336"/>
      <c r="W212" s="336"/>
      <c r="X212" s="336"/>
      <c r="Y212" s="336"/>
      <c r="Z212" s="336"/>
      <c r="AA212" s="336"/>
      <c r="AB212" s="336"/>
      <c r="AC212" s="336"/>
      <c r="AD212" s="336"/>
      <c r="AE212" s="336"/>
      <c r="AF212" s="336"/>
      <c r="AG212" s="336"/>
    </row>
    <row r="213" spans="1:34">
      <c r="A213" s="337"/>
      <c r="B213" s="337"/>
      <c r="C213" s="337"/>
      <c r="D213" s="337"/>
      <c r="E213" s="337"/>
      <c r="F213" s="337"/>
      <c r="G213" s="337"/>
      <c r="H213" s="337"/>
      <c r="I213" s="337"/>
      <c r="J213" s="337"/>
      <c r="K213" s="337"/>
      <c r="L213" s="337"/>
      <c r="M213" s="337"/>
      <c r="N213" s="337"/>
      <c r="O213" s="337"/>
      <c r="P213" s="337"/>
      <c r="Q213" s="337"/>
      <c r="R213" s="337"/>
      <c r="S213" s="337"/>
      <c r="T213" s="337"/>
      <c r="U213" s="336"/>
      <c r="V213" s="336"/>
      <c r="W213" s="336"/>
      <c r="X213" s="336"/>
    </row>
    <row r="214" spans="1:34" s="342" customFormat="1" ht="27">
      <c r="A214" s="331"/>
      <c r="B214" s="332"/>
      <c r="C214" s="332" t="s">
        <v>2812</v>
      </c>
      <c r="D214" s="511"/>
      <c r="E214" s="333"/>
      <c r="F214" s="333"/>
      <c r="G214" s="332"/>
      <c r="H214" s="332"/>
      <c r="I214" s="332"/>
      <c r="J214" s="332"/>
      <c r="K214" s="332"/>
      <c r="L214" s="332"/>
      <c r="M214" s="332"/>
      <c r="N214" s="332"/>
      <c r="O214" s="333"/>
      <c r="P214" s="332"/>
      <c r="Q214" s="332"/>
      <c r="R214" s="332"/>
      <c r="S214" s="334"/>
      <c r="T214" s="331"/>
      <c r="U214" s="336"/>
      <c r="V214" s="336"/>
      <c r="W214" s="336"/>
      <c r="X214" s="336"/>
      <c r="Y214" s="336"/>
      <c r="Z214" s="336"/>
      <c r="AA214" s="336"/>
      <c r="AB214" s="336"/>
      <c r="AC214" s="336"/>
      <c r="AD214" s="336"/>
      <c r="AE214" s="336"/>
      <c r="AF214" s="336"/>
      <c r="AG214" s="336"/>
    </row>
    <row r="215" spans="1:34" s="342" customFormat="1" ht="40.5" customHeight="1">
      <c r="A215" s="331"/>
      <c r="B215" s="332"/>
      <c r="C215" s="343"/>
      <c r="D215" s="637" t="s">
        <v>2811</v>
      </c>
      <c r="E215" s="637"/>
      <c r="F215" s="637"/>
      <c r="G215" s="637"/>
      <c r="H215" s="637"/>
      <c r="I215" s="637"/>
      <c r="J215" s="637"/>
      <c r="K215" s="637"/>
      <c r="L215" s="332"/>
      <c r="M215" s="332"/>
      <c r="N215" s="332"/>
      <c r="O215" s="333"/>
      <c r="P215" s="332"/>
      <c r="Q215" s="332"/>
      <c r="R215" s="332"/>
      <c r="S215" s="334"/>
      <c r="T215" s="331"/>
      <c r="U215" s="336"/>
      <c r="V215" s="336"/>
      <c r="W215" s="336"/>
      <c r="X215" s="336"/>
      <c r="Y215" s="336"/>
      <c r="Z215" s="336"/>
      <c r="AA215" s="336"/>
      <c r="AB215" s="336"/>
      <c r="AC215" s="336"/>
      <c r="AD215" s="336"/>
      <c r="AE215" s="336"/>
      <c r="AF215" s="336"/>
      <c r="AG215" s="336"/>
    </row>
    <row r="216" spans="1:34">
      <c r="A216" s="337"/>
      <c r="B216" s="337"/>
      <c r="C216" s="337"/>
      <c r="D216" s="337"/>
      <c r="E216" s="337"/>
      <c r="F216" s="337"/>
      <c r="G216" s="337"/>
      <c r="H216" s="337"/>
      <c r="I216" s="337"/>
      <c r="J216" s="337"/>
      <c r="K216" s="337"/>
      <c r="L216" s="337"/>
      <c r="M216" s="337"/>
      <c r="N216" s="337"/>
      <c r="O216" s="337"/>
      <c r="P216" s="337"/>
      <c r="Q216" s="337"/>
      <c r="R216" s="337"/>
      <c r="S216" s="337"/>
      <c r="T216" s="337"/>
      <c r="U216" s="336"/>
      <c r="V216" s="336"/>
      <c r="W216" s="336"/>
      <c r="X216" s="336"/>
    </row>
    <row r="217" spans="1:34" s="342" customFormat="1" ht="27">
      <c r="A217" s="331"/>
      <c r="B217" s="332"/>
      <c r="C217" s="332" t="s">
        <v>2810</v>
      </c>
      <c r="D217" s="511"/>
      <c r="E217" s="333"/>
      <c r="F217" s="333"/>
      <c r="G217" s="332"/>
      <c r="H217" s="332"/>
      <c r="I217" s="332"/>
      <c r="J217" s="332"/>
      <c r="K217" s="332"/>
      <c r="L217" s="332"/>
      <c r="M217" s="332"/>
      <c r="N217" s="332"/>
      <c r="O217" s="333"/>
      <c r="P217" s="332"/>
      <c r="Q217" s="332"/>
      <c r="R217" s="332"/>
      <c r="S217" s="334"/>
      <c r="T217" s="331"/>
      <c r="U217" s="336"/>
      <c r="V217" s="336"/>
      <c r="W217" s="336"/>
      <c r="X217" s="336"/>
      <c r="Y217" s="336"/>
      <c r="Z217" s="336"/>
      <c r="AA217" s="336"/>
      <c r="AB217" s="336"/>
      <c r="AC217" s="336"/>
      <c r="AD217" s="336"/>
      <c r="AE217" s="336"/>
      <c r="AF217" s="336"/>
      <c r="AG217" s="336"/>
    </row>
    <row r="218" spans="1:34" s="342" customFormat="1" ht="40.5" customHeight="1">
      <c r="A218" s="331"/>
      <c r="B218" s="332"/>
      <c r="C218" s="343"/>
      <c r="D218" s="637" t="s">
        <v>2809</v>
      </c>
      <c r="E218" s="637"/>
      <c r="F218" s="637"/>
      <c r="G218" s="637"/>
      <c r="H218" s="637"/>
      <c r="I218" s="637"/>
      <c r="J218" s="637"/>
      <c r="K218" s="637"/>
      <c r="L218" s="332"/>
      <c r="M218" s="332"/>
      <c r="N218" s="332"/>
      <c r="O218" s="333"/>
      <c r="P218" s="332"/>
      <c r="Q218" s="332"/>
      <c r="R218" s="332"/>
      <c r="S218" s="334"/>
      <c r="T218" s="331"/>
      <c r="U218" s="336"/>
      <c r="V218" s="336"/>
      <c r="W218" s="336"/>
      <c r="X218" s="336"/>
      <c r="Y218" s="336"/>
      <c r="Z218" s="336"/>
      <c r="AA218" s="336"/>
      <c r="AB218" s="336"/>
      <c r="AC218" s="336"/>
      <c r="AD218" s="336"/>
      <c r="AE218" s="336"/>
      <c r="AF218" s="336"/>
      <c r="AG218" s="336"/>
    </row>
    <row r="219" spans="1:34">
      <c r="A219" s="337"/>
      <c r="B219" s="337"/>
      <c r="C219" s="337"/>
      <c r="D219" s="337"/>
      <c r="E219" s="337"/>
      <c r="F219" s="337"/>
      <c r="G219" s="337"/>
      <c r="H219" s="337"/>
      <c r="I219" s="337"/>
      <c r="J219" s="337"/>
      <c r="K219" s="337"/>
      <c r="L219" s="337"/>
      <c r="M219" s="337"/>
      <c r="N219" s="337"/>
      <c r="O219" s="337"/>
      <c r="P219" s="337"/>
      <c r="Q219" s="337"/>
      <c r="R219" s="337"/>
      <c r="S219" s="337"/>
      <c r="T219" s="337"/>
      <c r="U219" s="336"/>
      <c r="V219" s="336"/>
      <c r="W219" s="336"/>
      <c r="X219" s="336"/>
    </row>
    <row r="220" spans="1:34" s="342" customFormat="1" ht="27">
      <c r="A220" s="331"/>
      <c r="B220" s="332"/>
      <c r="C220" s="332" t="s">
        <v>2808</v>
      </c>
      <c r="D220" s="511"/>
      <c r="E220" s="333"/>
      <c r="F220" s="333"/>
      <c r="G220" s="332"/>
      <c r="H220" s="332"/>
      <c r="I220" s="332"/>
      <c r="J220" s="332"/>
      <c r="K220" s="332"/>
      <c r="L220" s="332"/>
      <c r="M220" s="332"/>
      <c r="N220" s="332"/>
      <c r="O220" s="333"/>
      <c r="P220" s="332"/>
      <c r="Q220" s="332"/>
      <c r="R220" s="332"/>
      <c r="S220" s="334"/>
      <c r="T220" s="331"/>
      <c r="U220" s="336"/>
      <c r="V220" s="336"/>
      <c r="W220" s="336"/>
      <c r="X220" s="336"/>
      <c r="Y220" s="336"/>
      <c r="Z220" s="336"/>
      <c r="AA220" s="336"/>
      <c r="AB220" s="336"/>
      <c r="AC220" s="336"/>
      <c r="AD220" s="336"/>
      <c r="AE220" s="336"/>
      <c r="AF220" s="336"/>
      <c r="AG220" s="336"/>
    </row>
    <row r="221" spans="1:34" s="342" customFormat="1" ht="40.5" customHeight="1">
      <c r="A221" s="331"/>
      <c r="B221" s="332"/>
      <c r="C221" s="343"/>
      <c r="D221" s="637" t="s">
        <v>2807</v>
      </c>
      <c r="E221" s="637"/>
      <c r="F221" s="637"/>
      <c r="G221" s="637"/>
      <c r="H221" s="637"/>
      <c r="I221" s="637"/>
      <c r="J221" s="637"/>
      <c r="K221" s="637"/>
      <c r="L221" s="332" t="s">
        <v>15</v>
      </c>
      <c r="M221" s="332"/>
      <c r="N221" s="332"/>
      <c r="O221" s="333"/>
      <c r="P221" s="332"/>
      <c r="Q221" s="332"/>
      <c r="R221" s="332"/>
      <c r="S221" s="334"/>
      <c r="T221" s="331"/>
      <c r="U221" s="336"/>
      <c r="V221" s="336"/>
      <c r="W221" s="336"/>
      <c r="X221" s="336"/>
      <c r="Y221" s="336"/>
      <c r="Z221" s="336"/>
      <c r="AA221" s="336"/>
      <c r="AB221" s="336"/>
      <c r="AC221" s="336"/>
      <c r="AD221" s="336"/>
      <c r="AE221" s="336"/>
      <c r="AF221" s="336"/>
      <c r="AG221" s="336"/>
    </row>
    <row r="222" spans="1:34">
      <c r="A222" s="337"/>
      <c r="B222" s="337"/>
      <c r="C222" s="337"/>
      <c r="D222" s="337"/>
      <c r="E222" s="337"/>
      <c r="F222" s="337"/>
      <c r="G222" s="337"/>
      <c r="H222" s="337"/>
      <c r="I222" s="337"/>
      <c r="J222" s="337"/>
      <c r="K222" s="337"/>
      <c r="L222" s="337"/>
      <c r="M222" s="337"/>
      <c r="N222" s="337"/>
      <c r="O222" s="337"/>
      <c r="P222" s="337"/>
      <c r="Q222" s="337"/>
      <c r="R222" s="337"/>
      <c r="S222" s="337"/>
      <c r="T222" s="337"/>
      <c r="U222" s="336"/>
      <c r="V222" s="336"/>
      <c r="W222" s="336"/>
      <c r="X222" s="336"/>
    </row>
    <row r="223" spans="1:34" ht="33.75">
      <c r="C223" s="512" t="s">
        <v>2806</v>
      </c>
      <c r="U223" s="336"/>
      <c r="V223" s="336"/>
      <c r="W223" s="336"/>
      <c r="X223" s="336"/>
    </row>
    <row r="224" spans="1:34">
      <c r="A224" s="337"/>
      <c r="B224" s="337"/>
      <c r="C224" s="337"/>
      <c r="D224" s="337"/>
      <c r="E224" s="337"/>
      <c r="F224" s="337"/>
      <c r="G224" s="337"/>
      <c r="H224" s="337"/>
      <c r="I224" s="337"/>
      <c r="J224" s="337"/>
      <c r="K224" s="337"/>
      <c r="L224" s="337"/>
      <c r="M224" s="337"/>
      <c r="N224" s="337"/>
      <c r="O224" s="337"/>
      <c r="P224" s="337"/>
      <c r="Q224" s="337"/>
      <c r="R224" s="337"/>
      <c r="S224" s="337"/>
      <c r="T224" s="337"/>
      <c r="U224" s="336"/>
      <c r="V224" s="336"/>
      <c r="W224" s="336"/>
      <c r="X224" s="336"/>
    </row>
    <row r="225" spans="1:34" s="342" customFormat="1" ht="40.5" customHeight="1">
      <c r="A225" s="331"/>
      <c r="B225" s="338"/>
      <c r="C225" s="332" t="s">
        <v>2805</v>
      </c>
      <c r="D225" s="339"/>
      <c r="E225" s="340"/>
      <c r="F225" s="332"/>
      <c r="G225" s="332"/>
      <c r="H225" s="341"/>
      <c r="I225" s="332"/>
      <c r="J225" s="332"/>
      <c r="K225" s="332"/>
      <c r="L225" s="332"/>
      <c r="M225" s="332"/>
      <c r="N225" s="332"/>
      <c r="O225" s="332"/>
      <c r="P225" s="333"/>
      <c r="Q225" s="332"/>
      <c r="R225" s="332"/>
      <c r="S225" s="332"/>
      <c r="T225" s="331"/>
      <c r="U225" s="336"/>
      <c r="V225" s="336"/>
      <c r="W225" s="336"/>
      <c r="X225" s="336"/>
      <c r="Y225" s="336"/>
      <c r="Z225" s="336"/>
      <c r="AA225" s="336"/>
      <c r="AB225" s="336"/>
      <c r="AC225" s="336"/>
      <c r="AD225" s="336"/>
      <c r="AE225" s="336"/>
      <c r="AF225" s="336"/>
      <c r="AG225" s="336"/>
      <c r="AH225" s="336"/>
    </row>
    <row r="226" spans="1:34" s="342" customFormat="1" ht="40.5" customHeight="1">
      <c r="A226" s="331"/>
      <c r="B226" s="338"/>
      <c r="C226" s="343"/>
      <c r="D226" s="511" t="s">
        <v>2804</v>
      </c>
      <c r="E226" s="333"/>
      <c r="F226" s="333"/>
      <c r="G226" s="333"/>
      <c r="H226" s="333"/>
      <c r="I226" s="333"/>
      <c r="J226" s="333"/>
      <c r="K226" s="469"/>
      <c r="L226" s="333"/>
      <c r="M226" s="333"/>
      <c r="N226" s="333"/>
      <c r="O226" s="333"/>
      <c r="P226" s="333"/>
      <c r="Q226" s="333"/>
      <c r="R226" s="334"/>
      <c r="S226" s="334"/>
      <c r="T226" s="331"/>
      <c r="U226" s="336"/>
      <c r="V226" s="336"/>
      <c r="W226" s="336"/>
      <c r="X226" s="336"/>
      <c r="Y226" s="336"/>
      <c r="Z226" s="336"/>
      <c r="AA226" s="336"/>
      <c r="AB226" s="336"/>
      <c r="AC226" s="336"/>
      <c r="AD226" s="336"/>
      <c r="AE226" s="336"/>
      <c r="AF226" s="336"/>
      <c r="AG226" s="336"/>
    </row>
    <row r="227" spans="1:34" s="342" customFormat="1" ht="40.5" customHeight="1">
      <c r="A227" s="331"/>
      <c r="B227" s="332"/>
      <c r="C227" s="343"/>
      <c r="D227" s="637" t="s">
        <v>2803</v>
      </c>
      <c r="E227" s="637"/>
      <c r="F227" s="637"/>
      <c r="G227" s="637"/>
      <c r="H227" s="637"/>
      <c r="I227" s="637"/>
      <c r="J227" s="637"/>
      <c r="K227" s="637"/>
      <c r="L227" s="332"/>
      <c r="M227" s="332"/>
      <c r="N227" s="332"/>
      <c r="O227" s="333"/>
      <c r="P227" s="332"/>
      <c r="Q227" s="332"/>
      <c r="R227" s="332"/>
      <c r="S227" s="334"/>
      <c r="T227" s="331"/>
      <c r="U227" s="336"/>
      <c r="V227" s="336"/>
      <c r="W227" s="336"/>
      <c r="X227" s="336"/>
      <c r="Y227" s="336"/>
      <c r="Z227" s="336"/>
      <c r="AA227" s="336"/>
      <c r="AB227" s="336"/>
      <c r="AC227" s="336"/>
      <c r="AD227" s="336"/>
      <c r="AE227" s="336"/>
      <c r="AF227" s="336"/>
      <c r="AG227" s="336"/>
    </row>
    <row r="228" spans="1:34">
      <c r="A228" s="337"/>
      <c r="B228" s="337"/>
      <c r="C228" s="337"/>
      <c r="D228" s="337"/>
      <c r="E228" s="337"/>
      <c r="F228" s="337"/>
      <c r="G228" s="337"/>
      <c r="H228" s="337"/>
      <c r="I228" s="337"/>
      <c r="J228" s="337"/>
      <c r="K228" s="337"/>
      <c r="L228" s="337"/>
      <c r="M228" s="337"/>
      <c r="N228" s="337"/>
      <c r="O228" s="337"/>
      <c r="P228" s="337"/>
      <c r="Q228" s="337"/>
      <c r="R228" s="337"/>
      <c r="S228" s="337"/>
      <c r="T228" s="337"/>
      <c r="U228" s="336"/>
      <c r="V228" s="336"/>
      <c r="W228" s="336"/>
      <c r="X228" s="336"/>
    </row>
    <row r="229" spans="1:34" s="342" customFormat="1" ht="40.5" customHeight="1">
      <c r="A229" s="331"/>
      <c r="B229" s="338"/>
      <c r="C229" s="332" t="s">
        <v>2802</v>
      </c>
      <c r="D229" s="339"/>
      <c r="E229" s="340"/>
      <c r="F229" s="332"/>
      <c r="G229" s="332"/>
      <c r="H229" s="341"/>
      <c r="I229" s="332"/>
      <c r="J229" s="332"/>
      <c r="K229" s="332"/>
      <c r="L229" s="332"/>
      <c r="M229" s="332"/>
      <c r="N229" s="332"/>
      <c r="O229" s="332"/>
      <c r="P229" s="333"/>
      <c r="Q229" s="332"/>
      <c r="R229" s="332"/>
      <c r="S229" s="332"/>
      <c r="T229" s="331"/>
      <c r="U229" s="336"/>
      <c r="V229" s="336"/>
      <c r="W229" s="336"/>
      <c r="X229" s="336"/>
      <c r="Y229" s="336"/>
      <c r="Z229" s="336"/>
      <c r="AA229" s="336"/>
      <c r="AB229" s="336"/>
      <c r="AC229" s="336"/>
      <c r="AD229" s="336"/>
      <c r="AE229" s="336"/>
      <c r="AF229" s="336"/>
      <c r="AG229" s="336"/>
      <c r="AH229" s="336"/>
    </row>
    <row r="230" spans="1:34" s="342" customFormat="1" ht="40.5" customHeight="1">
      <c r="A230" s="331"/>
      <c r="B230" s="332"/>
      <c r="C230" s="343"/>
      <c r="D230" s="637" t="s">
        <v>2801</v>
      </c>
      <c r="E230" s="637"/>
      <c r="F230" s="637"/>
      <c r="G230" s="637"/>
      <c r="H230" s="637"/>
      <c r="I230" s="637"/>
      <c r="J230" s="637"/>
      <c r="K230" s="637"/>
      <c r="L230" s="332"/>
      <c r="M230" s="332"/>
      <c r="N230" s="332"/>
      <c r="O230" s="333"/>
      <c r="P230" s="332"/>
      <c r="Q230" s="332"/>
      <c r="R230" s="332"/>
      <c r="S230" s="334"/>
      <c r="T230" s="331"/>
      <c r="U230" s="336"/>
      <c r="V230" s="336"/>
      <c r="W230" s="336"/>
      <c r="X230" s="336"/>
      <c r="Y230" s="336"/>
      <c r="Z230" s="336"/>
      <c r="AA230" s="336"/>
      <c r="AB230" s="336"/>
      <c r="AC230" s="336"/>
      <c r="AD230" s="336"/>
      <c r="AE230" s="336"/>
      <c r="AF230" s="336"/>
      <c r="AG230" s="336"/>
    </row>
    <row r="231" spans="1:34">
      <c r="A231" s="337"/>
      <c r="B231" s="337"/>
      <c r="C231" s="337"/>
      <c r="D231" s="337"/>
      <c r="E231" s="337"/>
      <c r="F231" s="337"/>
      <c r="G231" s="337"/>
      <c r="H231" s="337"/>
      <c r="I231" s="337"/>
      <c r="J231" s="337"/>
      <c r="K231" s="337"/>
      <c r="L231" s="337"/>
      <c r="M231" s="337"/>
      <c r="N231" s="337"/>
      <c r="O231" s="337"/>
      <c r="P231" s="337"/>
      <c r="Q231" s="337"/>
      <c r="R231" s="337"/>
      <c r="S231" s="337"/>
      <c r="T231" s="337"/>
      <c r="U231" s="336"/>
      <c r="V231" s="336"/>
      <c r="W231" s="336"/>
      <c r="X231" s="336"/>
    </row>
    <row r="232" spans="1:34" s="342" customFormat="1" ht="40.5" customHeight="1">
      <c r="A232" s="331"/>
      <c r="B232" s="338"/>
      <c r="C232" s="332" t="s">
        <v>2800</v>
      </c>
      <c r="D232" s="339"/>
      <c r="E232" s="340"/>
      <c r="F232" s="332"/>
      <c r="G232" s="332"/>
      <c r="H232" s="341"/>
      <c r="I232" s="332"/>
      <c r="J232" s="332"/>
      <c r="K232" s="332"/>
      <c r="L232" s="332"/>
      <c r="M232" s="332"/>
      <c r="N232" s="332"/>
      <c r="O232" s="332"/>
      <c r="P232" s="333"/>
      <c r="Q232" s="332"/>
      <c r="R232" s="332"/>
      <c r="S232" s="332"/>
      <c r="T232" s="331"/>
      <c r="U232" s="336"/>
      <c r="V232" s="336"/>
      <c r="W232" s="336"/>
      <c r="X232" s="336"/>
      <c r="Y232" s="336"/>
      <c r="Z232" s="336"/>
      <c r="AA232" s="336"/>
      <c r="AB232" s="336"/>
      <c r="AC232" s="336"/>
      <c r="AD232" s="336"/>
      <c r="AE232" s="336"/>
      <c r="AF232" s="336"/>
      <c r="AG232" s="336"/>
      <c r="AH232" s="336"/>
    </row>
    <row r="233" spans="1:34" s="342" customFormat="1" ht="40.5" customHeight="1">
      <c r="A233" s="331"/>
      <c r="B233" s="332"/>
      <c r="C233" s="343"/>
      <c r="D233" s="637" t="s">
        <v>2799</v>
      </c>
      <c r="E233" s="637"/>
      <c r="F233" s="637"/>
      <c r="G233" s="637"/>
      <c r="H233" s="637"/>
      <c r="I233" s="637"/>
      <c r="J233" s="637"/>
      <c r="K233" s="637"/>
      <c r="L233" s="332"/>
      <c r="M233" s="332"/>
      <c r="N233" s="332"/>
      <c r="O233" s="333"/>
      <c r="P233" s="332"/>
      <c r="Q233" s="332"/>
      <c r="R233" s="332"/>
      <c r="S233" s="334"/>
      <c r="T233" s="331"/>
      <c r="U233" s="336"/>
      <c r="V233" s="336"/>
      <c r="W233" s="336"/>
      <c r="X233" s="336"/>
      <c r="Y233" s="336"/>
      <c r="Z233" s="336"/>
      <c r="AA233" s="336"/>
      <c r="AB233" s="336"/>
      <c r="AC233" s="336"/>
      <c r="AD233" s="336"/>
      <c r="AE233" s="336"/>
      <c r="AF233" s="336"/>
      <c r="AG233" s="336"/>
    </row>
    <row r="234" spans="1:34">
      <c r="A234" s="337"/>
      <c r="B234" s="337"/>
      <c r="C234" s="337"/>
      <c r="D234" s="337"/>
      <c r="E234" s="337"/>
      <c r="F234" s="337"/>
      <c r="G234" s="337"/>
      <c r="H234" s="337"/>
      <c r="I234" s="337"/>
      <c r="J234" s="337"/>
      <c r="K234" s="337"/>
      <c r="L234" s="337"/>
      <c r="M234" s="337"/>
      <c r="N234" s="337"/>
      <c r="O234" s="337"/>
      <c r="P234" s="337"/>
      <c r="Q234" s="337"/>
      <c r="R234" s="337"/>
      <c r="S234" s="337"/>
      <c r="T234" s="337"/>
      <c r="U234" s="336"/>
      <c r="V234" s="336"/>
      <c r="W234" s="336"/>
      <c r="X234" s="336"/>
    </row>
    <row r="235" spans="1:34" s="342" customFormat="1" ht="47.25" customHeight="1">
      <c r="A235" s="331"/>
      <c r="B235" s="338"/>
      <c r="C235" s="332" t="s">
        <v>2798</v>
      </c>
      <c r="D235" s="339"/>
      <c r="E235" s="340"/>
      <c r="F235" s="332"/>
      <c r="G235" s="332"/>
      <c r="H235" s="341"/>
      <c r="I235" s="332"/>
      <c r="J235" s="332"/>
      <c r="K235" s="332"/>
      <c r="L235" s="332"/>
      <c r="M235" s="332"/>
      <c r="N235" s="332"/>
      <c r="O235" s="332"/>
      <c r="P235" s="333"/>
      <c r="Q235" s="332"/>
      <c r="R235" s="332"/>
      <c r="S235" s="332"/>
      <c r="T235" s="331"/>
      <c r="U235" s="336"/>
      <c r="V235" s="336"/>
      <c r="W235" s="336"/>
      <c r="X235" s="336"/>
      <c r="Y235" s="336"/>
      <c r="Z235" s="336"/>
      <c r="AA235" s="336"/>
      <c r="AB235" s="336"/>
      <c r="AC235" s="336"/>
      <c r="AD235" s="336"/>
      <c r="AE235" s="336"/>
      <c r="AF235" s="336"/>
      <c r="AG235" s="336"/>
      <c r="AH235" s="336"/>
    </row>
    <row r="236" spans="1:34" s="342" customFormat="1" ht="40.5" customHeight="1">
      <c r="A236" s="331"/>
      <c r="B236" s="332"/>
      <c r="C236" s="343"/>
      <c r="D236" s="637" t="s">
        <v>2797</v>
      </c>
      <c r="E236" s="637"/>
      <c r="F236" s="637"/>
      <c r="G236" s="637"/>
      <c r="H236" s="637"/>
      <c r="I236" s="637"/>
      <c r="J236" s="637"/>
      <c r="K236" s="637"/>
      <c r="L236" s="332"/>
      <c r="M236" s="332"/>
      <c r="N236" s="332"/>
      <c r="O236" s="333"/>
      <c r="P236" s="332"/>
      <c r="Q236" s="332"/>
      <c r="R236" s="332"/>
      <c r="S236" s="334"/>
      <c r="T236" s="331"/>
      <c r="U236" s="336"/>
      <c r="V236" s="336"/>
      <c r="W236" s="336"/>
      <c r="X236" s="336"/>
      <c r="Y236" s="336"/>
      <c r="Z236" s="336"/>
      <c r="AA236" s="336"/>
      <c r="AB236" s="336"/>
      <c r="AC236" s="336"/>
      <c r="AD236" s="336"/>
      <c r="AE236" s="336"/>
      <c r="AF236" s="336"/>
      <c r="AG236" s="336"/>
    </row>
    <row r="237" spans="1:34" s="342" customFormat="1" ht="40.5" customHeight="1">
      <c r="A237" s="331"/>
      <c r="B237" s="332"/>
      <c r="C237" s="343"/>
      <c r="D237" s="637" t="s">
        <v>2796</v>
      </c>
      <c r="E237" s="637"/>
      <c r="F237" s="637"/>
      <c r="G237" s="637"/>
      <c r="H237" s="637"/>
      <c r="I237" s="637"/>
      <c r="J237" s="637"/>
      <c r="K237" s="637"/>
      <c r="L237" s="332"/>
      <c r="M237" s="332"/>
      <c r="N237" s="332"/>
      <c r="O237" s="333"/>
      <c r="P237" s="332"/>
      <c r="Q237" s="332"/>
      <c r="R237" s="332"/>
      <c r="S237" s="334"/>
      <c r="T237" s="331"/>
      <c r="U237" s="336"/>
      <c r="V237" s="336"/>
      <c r="W237" s="336"/>
      <c r="X237" s="336"/>
      <c r="Y237" s="336"/>
      <c r="Z237" s="336"/>
      <c r="AA237" s="336"/>
      <c r="AB237" s="336"/>
      <c r="AC237" s="336"/>
      <c r="AD237" s="336"/>
      <c r="AE237" s="336"/>
      <c r="AF237" s="336"/>
      <c r="AG237" s="336"/>
    </row>
    <row r="238" spans="1:34" s="342" customFormat="1" ht="40.5" customHeight="1">
      <c r="A238" s="331"/>
      <c r="B238" s="332"/>
      <c r="C238" s="343"/>
      <c r="D238" s="637" t="s">
        <v>2795</v>
      </c>
      <c r="E238" s="637"/>
      <c r="F238" s="637"/>
      <c r="G238" s="637"/>
      <c r="H238" s="637"/>
      <c r="I238" s="637"/>
      <c r="J238" s="637"/>
      <c r="K238" s="637"/>
      <c r="L238" s="332"/>
      <c r="M238" s="332"/>
      <c r="N238" s="332"/>
      <c r="O238" s="333"/>
      <c r="P238" s="332"/>
      <c r="Q238" s="332"/>
      <c r="R238" s="332"/>
      <c r="S238" s="334"/>
      <c r="T238" s="331"/>
      <c r="U238" s="336"/>
      <c r="V238" s="336"/>
      <c r="W238" s="336"/>
      <c r="X238" s="336"/>
      <c r="Y238" s="336"/>
      <c r="Z238" s="336"/>
      <c r="AA238" s="336"/>
      <c r="AB238" s="336"/>
      <c r="AC238" s="336"/>
      <c r="AD238" s="336"/>
      <c r="AE238" s="336"/>
      <c r="AF238" s="336"/>
      <c r="AG238" s="336"/>
    </row>
    <row r="239" spans="1:34" s="342" customFormat="1" ht="40.5" customHeight="1">
      <c r="A239" s="331"/>
      <c r="B239" s="332"/>
      <c r="C239" s="343"/>
      <c r="D239" s="637" t="s">
        <v>2794</v>
      </c>
      <c r="E239" s="637"/>
      <c r="F239" s="637"/>
      <c r="G239" s="637"/>
      <c r="H239" s="637"/>
      <c r="I239" s="637"/>
      <c r="J239" s="637"/>
      <c r="K239" s="637"/>
      <c r="L239" s="332"/>
      <c r="M239" s="332"/>
      <c r="N239" s="332"/>
      <c r="O239" s="333"/>
      <c r="P239" s="332"/>
      <c r="Q239" s="332"/>
      <c r="R239" s="332"/>
      <c r="S239" s="334"/>
      <c r="T239" s="331"/>
      <c r="U239" s="336"/>
      <c r="V239" s="336"/>
      <c r="W239" s="336"/>
      <c r="X239" s="336"/>
      <c r="Y239" s="336"/>
      <c r="Z239" s="336"/>
      <c r="AA239" s="336"/>
      <c r="AB239" s="336"/>
      <c r="AC239" s="336"/>
      <c r="AD239" s="336"/>
      <c r="AE239" s="336"/>
      <c r="AF239" s="336"/>
      <c r="AG239" s="336"/>
    </row>
    <row r="240" spans="1:34">
      <c r="A240" s="337"/>
      <c r="B240" s="337"/>
      <c r="C240" s="337"/>
      <c r="D240" s="337"/>
      <c r="E240" s="337"/>
      <c r="F240" s="337"/>
      <c r="G240" s="337"/>
      <c r="H240" s="337"/>
      <c r="I240" s="337"/>
      <c r="J240" s="337"/>
      <c r="K240" s="337"/>
      <c r="L240" s="337"/>
      <c r="M240" s="337"/>
      <c r="N240" s="337"/>
      <c r="O240" s="337"/>
      <c r="P240" s="337"/>
      <c r="Q240" s="337"/>
      <c r="R240" s="337"/>
      <c r="S240" s="337"/>
      <c r="T240" s="337"/>
      <c r="U240" s="336"/>
      <c r="V240" s="336"/>
      <c r="W240" s="336"/>
      <c r="X240" s="336"/>
    </row>
    <row r="241" spans="1:34" s="342" customFormat="1" ht="40.5" customHeight="1">
      <c r="A241" s="331"/>
      <c r="B241" s="338"/>
      <c r="C241" s="332" t="s">
        <v>2793</v>
      </c>
      <c r="D241" s="339"/>
      <c r="E241" s="340"/>
      <c r="F241" s="332"/>
      <c r="G241" s="332"/>
      <c r="H241" s="341"/>
      <c r="I241" s="332"/>
      <c r="J241" s="332"/>
      <c r="K241" s="332"/>
      <c r="L241" s="332"/>
      <c r="M241" s="332"/>
      <c r="N241" s="332"/>
      <c r="O241" s="332"/>
      <c r="P241" s="333"/>
      <c r="Q241" s="332"/>
      <c r="R241" s="332"/>
      <c r="S241" s="332"/>
      <c r="T241" s="331"/>
      <c r="U241" s="336"/>
      <c r="V241" s="336"/>
      <c r="W241" s="336"/>
      <c r="X241" s="336"/>
      <c r="Y241" s="336"/>
      <c r="Z241" s="336"/>
      <c r="AA241" s="336"/>
      <c r="AB241" s="336"/>
      <c r="AC241" s="336"/>
      <c r="AD241" s="336"/>
      <c r="AE241" s="336"/>
      <c r="AF241" s="336"/>
      <c r="AG241" s="336"/>
      <c r="AH241" s="336"/>
    </row>
    <row r="242" spans="1:34" s="342" customFormat="1" ht="28.5">
      <c r="A242" s="331"/>
      <c r="B242" s="332"/>
      <c r="C242" s="637" t="s">
        <v>2792</v>
      </c>
      <c r="D242" s="637"/>
      <c r="E242" s="637"/>
      <c r="F242" s="637"/>
      <c r="G242" s="637"/>
      <c r="H242" s="637"/>
      <c r="I242" s="637"/>
      <c r="J242" s="637"/>
      <c r="K242" s="637"/>
      <c r="L242" s="637"/>
      <c r="M242" s="332"/>
      <c r="N242" s="332"/>
      <c r="O242" s="333"/>
      <c r="P242" s="332"/>
      <c r="Q242" s="332"/>
      <c r="R242" s="332"/>
      <c r="S242" s="334"/>
      <c r="T242" s="331"/>
      <c r="U242" s="336"/>
      <c r="V242" s="336"/>
      <c r="W242" s="336"/>
      <c r="X242" s="336"/>
      <c r="Y242" s="336"/>
      <c r="Z242" s="336"/>
      <c r="AA242" s="336"/>
      <c r="AB242" s="336"/>
      <c r="AC242" s="336"/>
      <c r="AD242" s="336"/>
      <c r="AE242" s="336"/>
      <c r="AF242" s="336"/>
      <c r="AG242" s="336"/>
    </row>
    <row r="243" spans="1:34">
      <c r="A243" s="337"/>
      <c r="B243" s="337"/>
      <c r="C243" s="337"/>
      <c r="D243" s="337"/>
      <c r="E243" s="337"/>
      <c r="F243" s="337"/>
      <c r="G243" s="337"/>
      <c r="H243" s="337"/>
      <c r="I243" s="337"/>
      <c r="J243" s="337"/>
      <c r="K243" s="337"/>
      <c r="L243" s="337"/>
      <c r="M243" s="337"/>
      <c r="N243" s="337"/>
      <c r="O243" s="337"/>
      <c r="P243" s="337"/>
      <c r="Q243" s="337"/>
      <c r="R243" s="337"/>
      <c r="S243" s="337"/>
      <c r="T243" s="337"/>
      <c r="U243" s="336"/>
      <c r="V243" s="336"/>
      <c r="W243" s="336"/>
      <c r="X243" s="336"/>
    </row>
    <row r="244" spans="1:34" s="342" customFormat="1" ht="40.5" customHeight="1">
      <c r="A244" s="331"/>
      <c r="B244" s="338"/>
      <c r="C244" s="332" t="s">
        <v>2791</v>
      </c>
      <c r="D244" s="339"/>
      <c r="E244" s="340"/>
      <c r="F244" s="332"/>
      <c r="G244" s="332"/>
      <c r="H244" s="341"/>
      <c r="I244" s="332"/>
      <c r="J244" s="332"/>
      <c r="K244" s="332"/>
      <c r="L244" s="332"/>
      <c r="M244" s="332"/>
      <c r="N244" s="332"/>
      <c r="O244" s="332"/>
      <c r="P244" s="333"/>
      <c r="Q244" s="332"/>
      <c r="R244" s="332"/>
      <c r="S244" s="332"/>
      <c r="T244" s="331"/>
      <c r="U244" s="336"/>
      <c r="V244" s="336"/>
      <c r="W244" s="336"/>
      <c r="X244" s="336"/>
      <c r="Y244" s="336"/>
      <c r="Z244" s="336"/>
      <c r="AA244" s="336"/>
      <c r="AB244" s="336"/>
      <c r="AC244" s="336"/>
      <c r="AD244" s="336"/>
      <c r="AE244" s="336"/>
      <c r="AF244" s="336"/>
      <c r="AG244" s="336"/>
      <c r="AH244" s="336"/>
    </row>
    <row r="245" spans="1:34" s="342" customFormat="1" ht="28.5">
      <c r="A245" s="331"/>
      <c r="B245" s="332"/>
      <c r="C245" s="637" t="s">
        <v>2790</v>
      </c>
      <c r="D245" s="637"/>
      <c r="E245" s="637"/>
      <c r="F245" s="637"/>
      <c r="G245" s="637"/>
      <c r="H245" s="637"/>
      <c r="I245" s="637"/>
      <c r="J245" s="637"/>
      <c r="K245" s="637"/>
      <c r="L245" s="637"/>
      <c r="M245" s="332"/>
      <c r="N245" s="332"/>
      <c r="O245" s="333"/>
      <c r="P245" s="332"/>
      <c r="Q245" s="332"/>
      <c r="R245" s="332"/>
      <c r="S245" s="334"/>
      <c r="T245" s="331"/>
      <c r="U245" s="336"/>
      <c r="V245" s="336"/>
      <c r="W245" s="336"/>
      <c r="X245" s="336"/>
      <c r="Y245" s="336"/>
      <c r="Z245" s="336"/>
      <c r="AA245" s="336"/>
      <c r="AB245" s="336"/>
      <c r="AC245" s="336"/>
      <c r="AD245" s="336"/>
      <c r="AE245" s="336"/>
      <c r="AF245" s="336"/>
      <c r="AG245" s="336"/>
    </row>
    <row r="246" spans="1:34">
      <c r="A246" s="337"/>
      <c r="B246" s="337"/>
      <c r="C246" s="337"/>
      <c r="D246" s="337"/>
      <c r="E246" s="337"/>
      <c r="F246" s="337"/>
      <c r="G246" s="337"/>
      <c r="H246" s="337"/>
      <c r="I246" s="337"/>
      <c r="J246" s="337"/>
      <c r="K246" s="337"/>
      <c r="L246" s="337"/>
      <c r="M246" s="337"/>
      <c r="N246" s="337"/>
      <c r="O246" s="337"/>
      <c r="P246" s="337"/>
      <c r="Q246" s="337"/>
      <c r="R246" s="337"/>
      <c r="S246" s="337"/>
      <c r="T246" s="337"/>
      <c r="U246" s="336"/>
      <c r="V246" s="336"/>
      <c r="W246" s="336"/>
      <c r="X246" s="336"/>
    </row>
    <row r="247" spans="1:34" s="342" customFormat="1" ht="40.5" customHeight="1">
      <c r="A247" s="331"/>
      <c r="B247" s="338"/>
      <c r="C247" s="332" t="s">
        <v>2789</v>
      </c>
      <c r="D247" s="339"/>
      <c r="E247" s="340"/>
      <c r="F247" s="332"/>
      <c r="G247" s="332"/>
      <c r="H247" s="341"/>
      <c r="I247" s="332"/>
      <c r="J247" s="332"/>
      <c r="K247" s="332"/>
      <c r="L247" s="332"/>
      <c r="M247" s="332"/>
      <c r="N247" s="332"/>
      <c r="O247" s="332"/>
      <c r="P247" s="333"/>
      <c r="Q247" s="332"/>
      <c r="R247" s="332"/>
      <c r="S247" s="332"/>
      <c r="T247" s="331"/>
      <c r="U247" s="336"/>
      <c r="V247" s="336"/>
      <c r="W247" s="336"/>
      <c r="X247" s="336"/>
      <c r="Y247" s="336"/>
      <c r="Z247" s="336"/>
      <c r="AA247" s="336"/>
      <c r="AB247" s="336"/>
      <c r="AC247" s="336"/>
      <c r="AD247" s="336"/>
      <c r="AE247" s="336"/>
      <c r="AF247" s="336"/>
      <c r="AG247" s="336"/>
      <c r="AH247" s="336"/>
    </row>
    <row r="248" spans="1:34" s="342" customFormat="1" ht="40.5" customHeight="1">
      <c r="A248" s="331"/>
      <c r="B248" s="332"/>
      <c r="C248" s="343"/>
      <c r="D248" s="637" t="s">
        <v>2788</v>
      </c>
      <c r="E248" s="637"/>
      <c r="F248" s="637"/>
      <c r="G248" s="637"/>
      <c r="H248" s="637"/>
      <c r="I248" s="637"/>
      <c r="J248" s="637"/>
      <c r="K248" s="637"/>
      <c r="L248" s="332"/>
      <c r="M248" s="332"/>
      <c r="N248" s="332"/>
      <c r="O248" s="333"/>
      <c r="P248" s="332"/>
      <c r="Q248" s="332"/>
      <c r="R248" s="332"/>
      <c r="S248" s="334"/>
      <c r="T248" s="331"/>
      <c r="U248" s="336"/>
      <c r="V248" s="336"/>
      <c r="W248" s="336"/>
      <c r="X248" s="336"/>
      <c r="Y248" s="336"/>
      <c r="Z248" s="336"/>
      <c r="AA248" s="336"/>
      <c r="AB248" s="336"/>
      <c r="AC248" s="336"/>
      <c r="AD248" s="336"/>
      <c r="AE248" s="336"/>
      <c r="AF248" s="336"/>
      <c r="AG248" s="336"/>
    </row>
    <row r="249" spans="1:34">
      <c r="A249" s="337"/>
      <c r="B249" s="337"/>
      <c r="C249" s="337"/>
      <c r="D249" s="337"/>
      <c r="E249" s="337"/>
      <c r="F249" s="337"/>
      <c r="G249" s="337"/>
      <c r="H249" s="337"/>
      <c r="I249" s="337"/>
      <c r="J249" s="337"/>
      <c r="K249" s="337"/>
      <c r="L249" s="337"/>
      <c r="M249" s="337"/>
      <c r="N249" s="337"/>
      <c r="O249" s="337"/>
      <c r="P249" s="337"/>
      <c r="Q249" s="337"/>
      <c r="R249" s="337"/>
      <c r="S249" s="337"/>
      <c r="T249" s="337"/>
      <c r="U249" s="336"/>
      <c r="V249" s="336"/>
      <c r="W249" s="336"/>
      <c r="X249" s="336"/>
    </row>
    <row r="250" spans="1:34" s="342" customFormat="1" ht="40.5" customHeight="1">
      <c r="A250" s="331"/>
      <c r="B250" s="338"/>
      <c r="C250" s="510" t="s">
        <v>2787</v>
      </c>
      <c r="D250" s="339"/>
      <c r="E250" s="340"/>
      <c r="F250" s="332"/>
      <c r="G250" s="332"/>
      <c r="H250" s="341"/>
      <c r="I250" s="332"/>
      <c r="J250" s="332"/>
      <c r="K250" s="332"/>
      <c r="L250" s="332"/>
      <c r="M250" s="332"/>
      <c r="N250" s="332"/>
      <c r="O250" s="332"/>
      <c r="P250" s="333"/>
      <c r="Q250" s="332"/>
      <c r="R250" s="332"/>
      <c r="S250" s="332"/>
      <c r="T250" s="331"/>
      <c r="U250" s="336"/>
      <c r="V250" s="336"/>
      <c r="W250" s="336"/>
      <c r="X250" s="336"/>
      <c r="Y250" s="336"/>
      <c r="Z250" s="336"/>
      <c r="AA250" s="336"/>
      <c r="AB250" s="336"/>
      <c r="AC250" s="336"/>
      <c r="AD250" s="336"/>
      <c r="AE250" s="336"/>
      <c r="AF250" s="336"/>
      <c r="AG250" s="336"/>
      <c r="AH250" s="336"/>
    </row>
    <row r="251" spans="1:34" s="342" customFormat="1" ht="40.5" customHeight="1">
      <c r="A251" s="331"/>
      <c r="B251" s="332"/>
      <c r="C251" s="343"/>
      <c r="D251" s="637" t="s">
        <v>2786</v>
      </c>
      <c r="E251" s="637"/>
      <c r="F251" s="637"/>
      <c r="G251" s="637"/>
      <c r="H251" s="637"/>
      <c r="I251" s="637"/>
      <c r="J251" s="637"/>
      <c r="K251" s="637"/>
      <c r="L251" s="332"/>
      <c r="M251" s="332"/>
      <c r="N251" s="332"/>
      <c r="O251" s="333"/>
      <c r="P251" s="332"/>
      <c r="Q251" s="332"/>
      <c r="R251" s="332"/>
      <c r="S251" s="334"/>
      <c r="T251" s="331"/>
      <c r="U251" s="336"/>
      <c r="V251" s="336"/>
      <c r="W251" s="336"/>
      <c r="X251" s="336"/>
      <c r="Y251" s="336"/>
      <c r="Z251" s="336"/>
      <c r="AA251" s="336"/>
      <c r="AB251" s="336"/>
      <c r="AC251" s="336"/>
      <c r="AD251" s="336"/>
      <c r="AE251" s="336"/>
      <c r="AF251" s="336"/>
      <c r="AG251" s="336"/>
    </row>
    <row r="252" spans="1:34">
      <c r="A252" s="337"/>
      <c r="B252" s="337"/>
      <c r="C252" s="337"/>
      <c r="D252" s="337"/>
      <c r="E252" s="337"/>
      <c r="F252" s="337"/>
      <c r="G252" s="337"/>
      <c r="H252" s="337"/>
      <c r="I252" s="337"/>
      <c r="J252" s="337"/>
      <c r="K252" s="337"/>
      <c r="L252" s="337"/>
      <c r="M252" s="337"/>
      <c r="N252" s="337"/>
      <c r="O252" s="337"/>
      <c r="P252" s="337"/>
      <c r="Q252" s="337"/>
      <c r="R252" s="337"/>
      <c r="S252" s="337"/>
      <c r="T252" s="337"/>
      <c r="U252" s="336"/>
      <c r="V252" s="336"/>
      <c r="W252" s="336"/>
      <c r="X252" s="336"/>
    </row>
    <row r="253" spans="1:34" s="342" customFormat="1" ht="40.5" customHeight="1">
      <c r="A253" s="331"/>
      <c r="B253" s="338"/>
      <c r="C253" s="332" t="s">
        <v>2785</v>
      </c>
      <c r="D253" s="339"/>
      <c r="E253" s="340"/>
      <c r="F253" s="332"/>
      <c r="G253" s="332"/>
      <c r="H253" s="341"/>
      <c r="I253" s="332"/>
      <c r="J253" s="332"/>
      <c r="K253" s="332"/>
      <c r="L253" s="332"/>
      <c r="M253" s="332"/>
      <c r="N253" s="332"/>
      <c r="O253" s="332"/>
      <c r="P253" s="333"/>
      <c r="Q253" s="332"/>
      <c r="R253" s="332"/>
      <c r="S253" s="332"/>
      <c r="T253" s="331"/>
      <c r="U253" s="336"/>
      <c r="V253" s="336"/>
      <c r="W253" s="336"/>
      <c r="X253" s="336"/>
      <c r="Y253" s="336"/>
      <c r="Z253" s="336"/>
      <c r="AA253" s="336"/>
      <c r="AB253" s="336"/>
      <c r="AC253" s="336"/>
      <c r="AD253" s="336"/>
      <c r="AE253" s="336"/>
      <c r="AF253" s="336"/>
      <c r="AG253" s="336"/>
      <c r="AH253" s="336"/>
    </row>
    <row r="254" spans="1:34" s="342" customFormat="1" ht="40.5" customHeight="1">
      <c r="A254" s="331"/>
      <c r="B254" s="332"/>
      <c r="C254" s="343"/>
      <c r="D254" s="637" t="s">
        <v>2784</v>
      </c>
      <c r="E254" s="637"/>
      <c r="F254" s="637"/>
      <c r="G254" s="637"/>
      <c r="H254" s="637"/>
      <c r="I254" s="637"/>
      <c r="J254" s="637"/>
      <c r="K254" s="637"/>
      <c r="L254" s="332"/>
      <c r="M254" s="332"/>
      <c r="N254" s="332"/>
      <c r="O254" s="333"/>
      <c r="P254" s="332"/>
      <c r="Q254" s="332"/>
      <c r="R254" s="332"/>
      <c r="S254" s="334"/>
      <c r="T254" s="331"/>
      <c r="U254" s="336"/>
      <c r="V254" s="336"/>
      <c r="W254" s="336"/>
      <c r="X254" s="336"/>
      <c r="Y254" s="336"/>
      <c r="Z254" s="336"/>
      <c r="AA254" s="336"/>
      <c r="AB254" s="336"/>
      <c r="AC254" s="336"/>
      <c r="AD254" s="336"/>
      <c r="AE254" s="336"/>
      <c r="AF254" s="336"/>
      <c r="AG254" s="336"/>
    </row>
    <row r="255" spans="1:34">
      <c r="A255" s="337"/>
      <c r="B255" s="337"/>
      <c r="C255" s="337"/>
      <c r="D255" s="337"/>
      <c r="E255" s="337"/>
      <c r="F255" s="337"/>
      <c r="G255" s="337"/>
      <c r="H255" s="337"/>
      <c r="I255" s="337"/>
      <c r="J255" s="337"/>
      <c r="K255" s="337"/>
      <c r="L255" s="337"/>
      <c r="M255" s="337"/>
      <c r="N255" s="337"/>
      <c r="O255" s="337"/>
      <c r="P255" s="337"/>
      <c r="Q255" s="337"/>
      <c r="R255" s="337"/>
      <c r="S255" s="337"/>
      <c r="T255" s="337"/>
      <c r="U255" s="336"/>
      <c r="V255" s="336"/>
      <c r="W255" s="336"/>
      <c r="X255" s="336"/>
    </row>
    <row r="256" spans="1:34" s="342" customFormat="1" ht="40.5" customHeight="1">
      <c r="A256" s="331"/>
      <c r="B256" s="338"/>
      <c r="C256" s="332" t="s">
        <v>2783</v>
      </c>
      <c r="D256" s="339"/>
      <c r="E256" s="340"/>
      <c r="F256" s="332"/>
      <c r="G256" s="332"/>
      <c r="H256" s="341"/>
      <c r="I256" s="332"/>
      <c r="J256" s="332"/>
      <c r="K256" s="332"/>
      <c r="L256" s="332"/>
      <c r="M256" s="332"/>
      <c r="N256" s="332"/>
      <c r="O256" s="332"/>
      <c r="P256" s="333"/>
      <c r="Q256" s="332"/>
      <c r="R256" s="332"/>
      <c r="S256" s="332"/>
      <c r="T256" s="331"/>
      <c r="U256" s="336"/>
      <c r="V256" s="336"/>
      <c r="W256" s="336"/>
      <c r="X256" s="336"/>
      <c r="Y256" s="336"/>
      <c r="Z256" s="336"/>
      <c r="AA256" s="336"/>
      <c r="AB256" s="336"/>
      <c r="AC256" s="336"/>
      <c r="AD256" s="336"/>
      <c r="AE256" s="336"/>
      <c r="AF256" s="336"/>
      <c r="AG256" s="336"/>
      <c r="AH256" s="336"/>
    </row>
    <row r="257" spans="1:34" s="342" customFormat="1" ht="40.5" customHeight="1">
      <c r="A257" s="331"/>
      <c r="B257" s="332"/>
      <c r="C257" s="343"/>
      <c r="D257" s="637" t="s">
        <v>2782</v>
      </c>
      <c r="E257" s="637"/>
      <c r="F257" s="637"/>
      <c r="G257" s="637"/>
      <c r="H257" s="637"/>
      <c r="I257" s="637"/>
      <c r="J257" s="637"/>
      <c r="K257" s="637"/>
      <c r="L257" s="332"/>
      <c r="M257" s="332"/>
      <c r="N257" s="332"/>
      <c r="O257" s="333"/>
      <c r="P257" s="332"/>
      <c r="Q257" s="332"/>
      <c r="R257" s="332"/>
      <c r="S257" s="334"/>
      <c r="T257" s="331"/>
      <c r="U257" s="336"/>
      <c r="V257" s="336"/>
      <c r="W257" s="336"/>
      <c r="X257" s="336"/>
      <c r="Y257" s="336"/>
      <c r="Z257" s="336"/>
      <c r="AA257" s="336"/>
      <c r="AB257" s="336"/>
      <c r="AC257" s="336"/>
      <c r="AD257" s="336"/>
      <c r="AE257" s="336"/>
      <c r="AF257" s="336"/>
      <c r="AG257" s="336"/>
    </row>
    <row r="258" spans="1:34">
      <c r="A258" s="337"/>
      <c r="B258" s="337"/>
      <c r="C258" s="337"/>
      <c r="D258" s="337"/>
      <c r="E258" s="337"/>
      <c r="F258" s="337"/>
      <c r="G258" s="337"/>
      <c r="H258" s="337"/>
      <c r="I258" s="337"/>
      <c r="J258" s="337"/>
      <c r="K258" s="337"/>
      <c r="L258" s="337"/>
      <c r="M258" s="337"/>
      <c r="N258" s="337"/>
      <c r="O258" s="337"/>
      <c r="P258" s="337"/>
      <c r="Q258" s="337"/>
      <c r="R258" s="337"/>
      <c r="S258" s="337"/>
      <c r="T258" s="337"/>
      <c r="U258" s="336"/>
      <c r="V258" s="336"/>
      <c r="W258" s="336"/>
      <c r="X258" s="336"/>
    </row>
    <row r="259" spans="1:34" s="342" customFormat="1" ht="40.5" customHeight="1">
      <c r="A259" s="331"/>
      <c r="B259" s="338"/>
      <c r="C259" s="332" t="s">
        <v>2781</v>
      </c>
      <c r="D259" s="339"/>
      <c r="E259" s="340"/>
      <c r="F259" s="332"/>
      <c r="G259" s="332"/>
      <c r="H259" s="341"/>
      <c r="I259" s="332"/>
      <c r="J259" s="332"/>
      <c r="K259" s="332"/>
      <c r="L259" s="332"/>
      <c r="M259" s="332"/>
      <c r="N259" s="332"/>
      <c r="O259" s="332"/>
      <c r="P259" s="333"/>
      <c r="Q259" s="332"/>
      <c r="R259" s="332"/>
      <c r="S259" s="332"/>
      <c r="T259" s="331"/>
      <c r="U259" s="336"/>
      <c r="V259" s="336"/>
      <c r="W259" s="336"/>
      <c r="X259" s="336"/>
      <c r="Y259" s="336"/>
      <c r="Z259" s="336"/>
      <c r="AA259" s="336"/>
      <c r="AB259" s="336"/>
      <c r="AC259" s="336"/>
      <c r="AD259" s="336"/>
      <c r="AE259" s="336"/>
      <c r="AF259" s="336"/>
      <c r="AG259" s="336"/>
      <c r="AH259" s="336"/>
    </row>
    <row r="260" spans="1:34" s="342" customFormat="1" ht="40.5" customHeight="1">
      <c r="A260" s="331"/>
      <c r="B260" s="332"/>
      <c r="C260" s="343"/>
      <c r="D260" s="637" t="s">
        <v>2780</v>
      </c>
      <c r="E260" s="637"/>
      <c r="F260" s="637"/>
      <c r="G260" s="637"/>
      <c r="H260" s="637"/>
      <c r="I260" s="637"/>
      <c r="J260" s="637"/>
      <c r="K260" s="637"/>
      <c r="L260" s="332"/>
      <c r="M260" s="332"/>
      <c r="N260" s="332"/>
      <c r="O260" s="333"/>
      <c r="P260" s="332"/>
      <c r="Q260" s="332"/>
      <c r="R260" s="332"/>
      <c r="S260" s="334"/>
      <c r="T260" s="331"/>
      <c r="U260" s="336"/>
      <c r="V260" s="336"/>
      <c r="W260" s="336"/>
      <c r="X260" s="336"/>
      <c r="Y260" s="336"/>
      <c r="Z260" s="336"/>
      <c r="AA260" s="336"/>
      <c r="AB260" s="336"/>
      <c r="AC260" s="336"/>
      <c r="AD260" s="336"/>
      <c r="AE260" s="336"/>
      <c r="AF260" s="336"/>
      <c r="AG260" s="336"/>
    </row>
    <row r="261" spans="1:34">
      <c r="A261" s="337"/>
      <c r="B261" s="337"/>
      <c r="C261" s="337"/>
      <c r="D261" s="337"/>
      <c r="E261" s="337"/>
      <c r="F261" s="337"/>
      <c r="G261" s="337"/>
      <c r="H261" s="337"/>
      <c r="I261" s="337"/>
      <c r="J261" s="337"/>
      <c r="K261" s="337"/>
      <c r="L261" s="337"/>
      <c r="M261" s="337"/>
      <c r="N261" s="337"/>
      <c r="O261" s="337"/>
      <c r="P261" s="337"/>
      <c r="Q261" s="337"/>
      <c r="R261" s="337"/>
      <c r="S261" s="337"/>
      <c r="T261" s="337"/>
      <c r="U261" s="336"/>
      <c r="V261" s="336"/>
      <c r="W261" s="336"/>
      <c r="X261" s="336"/>
    </row>
    <row r="262" spans="1:34" s="342" customFormat="1" ht="40.5" customHeight="1">
      <c r="A262" s="331"/>
      <c r="B262" s="338"/>
      <c r="C262" s="332" t="s">
        <v>2779</v>
      </c>
      <c r="D262" s="339"/>
      <c r="E262" s="340"/>
      <c r="F262" s="332"/>
      <c r="G262" s="332"/>
      <c r="H262" s="341"/>
      <c r="I262" s="332"/>
      <c r="J262" s="332"/>
      <c r="K262" s="332"/>
      <c r="L262" s="332"/>
      <c r="M262" s="332"/>
      <c r="N262" s="332"/>
      <c r="O262" s="332"/>
      <c r="P262" s="333"/>
      <c r="Q262" s="332"/>
      <c r="R262" s="332"/>
      <c r="S262" s="332"/>
      <c r="T262" s="331"/>
      <c r="U262" s="336"/>
      <c r="V262" s="336"/>
      <c r="W262" s="336"/>
      <c r="X262" s="336"/>
      <c r="Y262" s="336"/>
      <c r="Z262" s="336"/>
      <c r="AA262" s="336"/>
      <c r="AB262" s="336"/>
      <c r="AC262" s="336"/>
      <c r="AD262" s="336"/>
      <c r="AE262" s="336"/>
      <c r="AF262" s="336"/>
      <c r="AG262" s="336"/>
      <c r="AH262" s="336"/>
    </row>
    <row r="263" spans="1:34" s="342" customFormat="1" ht="40.5" customHeight="1">
      <c r="A263" s="331"/>
      <c r="B263" s="332"/>
      <c r="C263" s="343"/>
      <c r="D263" s="637" t="s">
        <v>2778</v>
      </c>
      <c r="E263" s="637"/>
      <c r="F263" s="637"/>
      <c r="G263" s="637"/>
      <c r="H263" s="637"/>
      <c r="I263" s="637"/>
      <c r="J263" s="637"/>
      <c r="K263" s="637"/>
      <c r="L263" s="332"/>
      <c r="M263" s="332"/>
      <c r="N263" s="332"/>
      <c r="O263" s="333"/>
      <c r="P263" s="332"/>
      <c r="Q263" s="332"/>
      <c r="R263" s="332"/>
      <c r="S263" s="334"/>
      <c r="T263" s="331"/>
      <c r="U263" s="336"/>
      <c r="V263" s="336"/>
      <c r="W263" s="336"/>
      <c r="X263" s="336"/>
      <c r="Y263" s="336"/>
      <c r="Z263" s="336"/>
      <c r="AA263" s="336"/>
      <c r="AB263" s="336"/>
      <c r="AC263" s="336"/>
      <c r="AD263" s="336"/>
      <c r="AE263" s="336"/>
      <c r="AF263" s="336"/>
      <c r="AG263" s="336"/>
    </row>
    <row r="264" spans="1:34">
      <c r="A264" s="337"/>
      <c r="B264" s="337"/>
      <c r="C264" s="337"/>
      <c r="D264" s="337"/>
      <c r="E264" s="337"/>
      <c r="F264" s="337"/>
      <c r="G264" s="337"/>
      <c r="H264" s="337"/>
      <c r="I264" s="337"/>
      <c r="J264" s="337"/>
      <c r="K264" s="337"/>
      <c r="L264" s="337"/>
      <c r="M264" s="337"/>
      <c r="N264" s="337"/>
      <c r="O264" s="337"/>
      <c r="P264" s="337"/>
      <c r="Q264" s="337"/>
      <c r="R264" s="337"/>
      <c r="S264" s="337"/>
      <c r="T264" s="337"/>
      <c r="U264" s="336"/>
      <c r="V264" s="336"/>
      <c r="W264" s="336"/>
      <c r="X264" s="336"/>
    </row>
    <row r="265" spans="1:34" s="342" customFormat="1" ht="40.5" customHeight="1">
      <c r="A265" s="331"/>
      <c r="B265" s="338"/>
      <c r="C265" s="332" t="s">
        <v>2777</v>
      </c>
      <c r="D265" s="339"/>
      <c r="E265" s="340"/>
      <c r="F265" s="332"/>
      <c r="G265" s="332"/>
      <c r="H265" s="341"/>
      <c r="I265" s="332"/>
      <c r="J265" s="332"/>
      <c r="K265" s="332"/>
      <c r="L265" s="332"/>
      <c r="M265" s="332"/>
      <c r="N265" s="332"/>
      <c r="O265" s="332"/>
      <c r="P265" s="333"/>
      <c r="Q265" s="332"/>
      <c r="R265" s="332"/>
      <c r="S265" s="332"/>
      <c r="T265" s="331"/>
      <c r="U265" s="336"/>
      <c r="V265" s="336"/>
      <c r="W265" s="336"/>
      <c r="X265" s="336"/>
      <c r="Y265" s="336"/>
      <c r="Z265" s="336"/>
      <c r="AA265" s="336"/>
      <c r="AB265" s="336"/>
      <c r="AC265" s="336"/>
      <c r="AD265" s="336"/>
      <c r="AE265" s="336"/>
      <c r="AF265" s="336"/>
      <c r="AG265" s="336"/>
      <c r="AH265" s="336"/>
    </row>
    <row r="266" spans="1:34" s="342" customFormat="1" ht="40.5" customHeight="1">
      <c r="A266" s="331"/>
      <c r="B266" s="332"/>
      <c r="C266" s="343"/>
      <c r="D266" s="637" t="s">
        <v>2776</v>
      </c>
      <c r="E266" s="637"/>
      <c r="F266" s="637"/>
      <c r="G266" s="637"/>
      <c r="H266" s="637"/>
      <c r="I266" s="637"/>
      <c r="J266" s="637"/>
      <c r="K266" s="637"/>
      <c r="L266" s="332"/>
      <c r="M266" s="332"/>
      <c r="N266" s="332"/>
      <c r="O266" s="333"/>
      <c r="P266" s="332"/>
      <c r="Q266" s="332"/>
      <c r="R266" s="332"/>
      <c r="S266" s="334"/>
      <c r="T266" s="331"/>
      <c r="U266" s="336"/>
      <c r="V266" s="336"/>
      <c r="W266" s="336"/>
      <c r="X266" s="336"/>
      <c r="Y266" s="336"/>
      <c r="Z266" s="336"/>
      <c r="AA266" s="336"/>
      <c r="AB266" s="336"/>
      <c r="AC266" s="336"/>
      <c r="AD266" s="336"/>
      <c r="AE266" s="336"/>
      <c r="AF266" s="336"/>
      <c r="AG266" s="336"/>
    </row>
    <row r="267" spans="1:34" s="342" customFormat="1" ht="40.5" customHeight="1">
      <c r="A267" s="331"/>
      <c r="B267" s="332"/>
      <c r="C267" s="343"/>
      <c r="D267" s="637" t="s">
        <v>2775</v>
      </c>
      <c r="E267" s="637"/>
      <c r="F267" s="637"/>
      <c r="G267" s="637"/>
      <c r="H267" s="637"/>
      <c r="I267" s="637"/>
      <c r="J267" s="637"/>
      <c r="K267" s="637"/>
      <c r="L267" s="332"/>
      <c r="M267" s="332"/>
      <c r="N267" s="332"/>
      <c r="O267" s="333"/>
      <c r="P267" s="332"/>
      <c r="Q267" s="332"/>
      <c r="R267" s="332"/>
      <c r="S267" s="334"/>
      <c r="T267" s="331"/>
      <c r="U267" s="336"/>
      <c r="V267" s="336"/>
      <c r="W267" s="336"/>
      <c r="X267" s="336"/>
      <c r="Y267" s="336"/>
      <c r="Z267" s="336"/>
      <c r="AA267" s="336"/>
      <c r="AB267" s="336"/>
      <c r="AC267" s="336"/>
      <c r="AD267" s="336"/>
      <c r="AE267" s="336"/>
      <c r="AF267" s="336"/>
      <c r="AG267" s="336"/>
    </row>
    <row r="268" spans="1:34" s="342" customFormat="1" ht="40.5" customHeight="1">
      <c r="A268" s="331"/>
      <c r="B268" s="332"/>
      <c r="C268" s="343"/>
      <c r="D268" s="637" t="s">
        <v>2774</v>
      </c>
      <c r="E268" s="637"/>
      <c r="F268" s="637"/>
      <c r="G268" s="637"/>
      <c r="H268" s="637"/>
      <c r="I268" s="637"/>
      <c r="J268" s="637"/>
      <c r="K268" s="637"/>
      <c r="L268" s="332"/>
      <c r="M268" s="332"/>
      <c r="N268" s="332"/>
      <c r="O268" s="333"/>
      <c r="P268" s="332"/>
      <c r="Q268" s="332"/>
      <c r="R268" s="332"/>
      <c r="S268" s="334"/>
      <c r="T268" s="331"/>
      <c r="U268" s="336"/>
      <c r="V268" s="336"/>
      <c r="W268" s="336"/>
      <c r="X268" s="336"/>
      <c r="Y268" s="336"/>
      <c r="Z268" s="336"/>
      <c r="AA268" s="336"/>
      <c r="AB268" s="336"/>
      <c r="AC268" s="336"/>
      <c r="AD268" s="336"/>
      <c r="AE268" s="336"/>
      <c r="AF268" s="336"/>
      <c r="AG268" s="336"/>
    </row>
    <row r="269" spans="1:34" s="342" customFormat="1" ht="40.5" customHeight="1">
      <c r="A269" s="331"/>
      <c r="B269" s="332"/>
      <c r="C269" s="343"/>
      <c r="D269" s="637" t="s">
        <v>2773</v>
      </c>
      <c r="E269" s="637"/>
      <c r="F269" s="637"/>
      <c r="G269" s="637"/>
      <c r="H269" s="637"/>
      <c r="I269" s="637"/>
      <c r="J269" s="637"/>
      <c r="K269" s="637"/>
      <c r="L269" s="332"/>
      <c r="M269" s="332"/>
      <c r="N269" s="332"/>
      <c r="O269" s="333"/>
      <c r="P269" s="332"/>
      <c r="Q269" s="332"/>
      <c r="R269" s="332"/>
      <c r="S269" s="334"/>
      <c r="T269" s="331"/>
      <c r="U269" s="336"/>
      <c r="V269" s="336"/>
      <c r="W269" s="336"/>
      <c r="X269" s="336"/>
      <c r="Y269" s="336"/>
      <c r="Z269" s="336"/>
      <c r="AA269" s="336"/>
      <c r="AB269" s="336"/>
      <c r="AC269" s="336"/>
      <c r="AD269" s="336"/>
      <c r="AE269" s="336"/>
      <c r="AF269" s="336"/>
      <c r="AG269" s="336"/>
    </row>
    <row r="270" spans="1:34" s="342" customFormat="1" ht="40.5" customHeight="1">
      <c r="A270" s="331"/>
      <c r="B270" s="332"/>
      <c r="C270" s="343"/>
      <c r="D270" s="637" t="s">
        <v>2772</v>
      </c>
      <c r="E270" s="637"/>
      <c r="F270" s="637"/>
      <c r="G270" s="637"/>
      <c r="H270" s="637"/>
      <c r="I270" s="637"/>
      <c r="J270" s="637"/>
      <c r="K270" s="637"/>
      <c r="L270" s="332"/>
      <c r="M270" s="332"/>
      <c r="N270" s="332"/>
      <c r="O270" s="333"/>
      <c r="P270" s="332"/>
      <c r="Q270" s="332"/>
      <c r="R270" s="332"/>
      <c r="S270" s="334"/>
      <c r="T270" s="331"/>
      <c r="U270" s="336"/>
      <c r="V270" s="336"/>
      <c r="W270" s="336"/>
      <c r="X270" s="336"/>
      <c r="Y270" s="336"/>
      <c r="Z270" s="336"/>
      <c r="AA270" s="336"/>
      <c r="AB270" s="336"/>
      <c r="AC270" s="336"/>
      <c r="AD270" s="336"/>
      <c r="AE270" s="336"/>
      <c r="AF270" s="336"/>
      <c r="AG270" s="336"/>
    </row>
    <row r="271" spans="1:34">
      <c r="A271" s="337"/>
      <c r="B271" s="337"/>
      <c r="C271" s="337"/>
      <c r="D271" s="337"/>
      <c r="E271" s="337"/>
      <c r="F271" s="337"/>
      <c r="G271" s="337"/>
      <c r="H271" s="337"/>
      <c r="I271" s="337"/>
      <c r="J271" s="337"/>
      <c r="K271" s="337"/>
      <c r="L271" s="337"/>
      <c r="M271" s="337"/>
      <c r="N271" s="337"/>
      <c r="O271" s="337"/>
      <c r="P271" s="337"/>
      <c r="Q271" s="337"/>
      <c r="R271" s="337"/>
      <c r="S271" s="337"/>
      <c r="T271" s="337"/>
      <c r="U271" s="336"/>
      <c r="V271" s="336"/>
      <c r="W271" s="336"/>
      <c r="X271" s="336"/>
    </row>
    <row r="272" spans="1:34" s="342" customFormat="1" ht="40.5" customHeight="1">
      <c r="A272" s="331"/>
      <c r="B272" s="338"/>
      <c r="C272" s="332" t="s">
        <v>2771</v>
      </c>
      <c r="D272" s="339"/>
      <c r="E272" s="340"/>
      <c r="F272" s="332"/>
      <c r="G272" s="332"/>
      <c r="H272" s="341"/>
      <c r="I272" s="332"/>
      <c r="J272" s="332"/>
      <c r="K272" s="332"/>
      <c r="L272" s="332"/>
      <c r="M272" s="332"/>
      <c r="N272" s="332"/>
      <c r="O272" s="332"/>
      <c r="P272" s="333"/>
      <c r="Q272" s="332"/>
      <c r="R272" s="332"/>
      <c r="S272" s="332"/>
      <c r="T272" s="331"/>
      <c r="U272" s="336"/>
      <c r="V272" s="336"/>
      <c r="W272" s="336"/>
      <c r="X272" s="336"/>
      <c r="Y272" s="336"/>
      <c r="Z272" s="336"/>
      <c r="AA272" s="336"/>
      <c r="AB272" s="336"/>
      <c r="AC272" s="336"/>
      <c r="AD272" s="336"/>
      <c r="AE272" s="336"/>
      <c r="AF272" s="336"/>
      <c r="AG272" s="336"/>
      <c r="AH272" s="336"/>
    </row>
    <row r="273" spans="1:34" s="342" customFormat="1" ht="40.5" customHeight="1">
      <c r="A273" s="331"/>
      <c r="B273" s="332"/>
      <c r="C273" s="343"/>
      <c r="D273" s="637" t="s">
        <v>2770</v>
      </c>
      <c r="E273" s="637"/>
      <c r="F273" s="637"/>
      <c r="G273" s="637"/>
      <c r="H273" s="637"/>
      <c r="I273" s="637"/>
      <c r="J273" s="637"/>
      <c r="K273" s="637"/>
      <c r="L273" s="332"/>
      <c r="M273" s="332"/>
      <c r="N273" s="332"/>
      <c r="O273" s="333"/>
      <c r="P273" s="332"/>
      <c r="Q273" s="332"/>
      <c r="R273" s="332"/>
      <c r="S273" s="334"/>
      <c r="T273" s="331"/>
      <c r="U273" s="336"/>
      <c r="V273" s="336"/>
      <c r="W273" s="336"/>
      <c r="X273" s="336"/>
      <c r="Y273" s="336"/>
      <c r="Z273" s="336"/>
      <c r="AA273" s="336"/>
      <c r="AB273" s="336"/>
      <c r="AC273" s="336"/>
      <c r="AD273" s="336"/>
      <c r="AE273" s="336"/>
      <c r="AF273" s="336"/>
      <c r="AG273" s="336"/>
    </row>
    <row r="274" spans="1:34">
      <c r="A274" s="337"/>
      <c r="B274" s="337"/>
      <c r="C274" s="337"/>
      <c r="D274" s="337"/>
      <c r="E274" s="337"/>
      <c r="F274" s="337"/>
      <c r="G274" s="337"/>
      <c r="H274" s="337"/>
      <c r="I274" s="337"/>
      <c r="J274" s="337"/>
      <c r="K274" s="337"/>
      <c r="L274" s="337"/>
      <c r="M274" s="337"/>
      <c r="N274" s="337"/>
      <c r="O274" s="337"/>
      <c r="P274" s="337"/>
      <c r="Q274" s="337"/>
      <c r="R274" s="337"/>
      <c r="S274" s="337"/>
      <c r="T274" s="337"/>
      <c r="U274" s="336"/>
      <c r="V274" s="336"/>
      <c r="W274" s="336"/>
      <c r="X274" s="336"/>
    </row>
    <row r="275" spans="1:34" s="342" customFormat="1" ht="40.5" customHeight="1">
      <c r="A275" s="331"/>
      <c r="B275" s="338"/>
      <c r="C275" s="332" t="s">
        <v>2769</v>
      </c>
      <c r="D275" s="339"/>
      <c r="E275" s="340"/>
      <c r="F275" s="332"/>
      <c r="G275" s="332"/>
      <c r="H275" s="341"/>
      <c r="I275" s="332"/>
      <c r="J275" s="332"/>
      <c r="K275" s="332"/>
      <c r="L275" s="332"/>
      <c r="M275" s="332"/>
      <c r="N275" s="332"/>
      <c r="O275" s="332"/>
      <c r="P275" s="333"/>
      <c r="Q275" s="332"/>
      <c r="R275" s="332"/>
      <c r="S275" s="332"/>
      <c r="T275" s="331"/>
      <c r="U275" s="336"/>
      <c r="V275" s="336"/>
      <c r="W275" s="336"/>
      <c r="X275" s="336"/>
      <c r="Y275" s="336"/>
      <c r="Z275" s="336"/>
      <c r="AA275" s="336"/>
      <c r="AB275" s="336"/>
      <c r="AC275" s="336"/>
      <c r="AD275" s="336"/>
      <c r="AE275" s="336"/>
      <c r="AF275" s="336"/>
      <c r="AG275" s="336"/>
      <c r="AH275" s="336"/>
    </row>
    <row r="276" spans="1:34" s="342" customFormat="1" ht="40.5" customHeight="1">
      <c r="A276" s="331"/>
      <c r="B276" s="332"/>
      <c r="C276" s="343"/>
      <c r="D276" s="637" t="s">
        <v>2768</v>
      </c>
      <c r="E276" s="637"/>
      <c r="F276" s="637"/>
      <c r="G276" s="637"/>
      <c r="H276" s="637"/>
      <c r="I276" s="637"/>
      <c r="J276" s="637"/>
      <c r="K276" s="637"/>
      <c r="L276" s="332"/>
      <c r="M276" s="332"/>
      <c r="N276" s="332"/>
      <c r="O276" s="333"/>
      <c r="P276" s="332"/>
      <c r="Q276" s="332"/>
      <c r="R276" s="332"/>
      <c r="S276" s="334"/>
      <c r="T276" s="331"/>
      <c r="U276" s="336"/>
      <c r="V276" s="336"/>
      <c r="W276" s="336"/>
      <c r="X276" s="336"/>
      <c r="Y276" s="336"/>
      <c r="Z276" s="336"/>
      <c r="AA276" s="336"/>
      <c r="AB276" s="336"/>
      <c r="AC276" s="336"/>
      <c r="AD276" s="336"/>
      <c r="AE276" s="336"/>
      <c r="AF276" s="336"/>
      <c r="AG276" s="336"/>
    </row>
    <row r="277" spans="1:34">
      <c r="A277" s="337"/>
      <c r="B277" s="337"/>
      <c r="C277" s="337"/>
      <c r="D277" s="337"/>
      <c r="E277" s="337"/>
      <c r="F277" s="337"/>
      <c r="G277" s="337"/>
      <c r="H277" s="337"/>
      <c r="I277" s="337"/>
      <c r="J277" s="337"/>
      <c r="K277" s="337"/>
      <c r="L277" s="337"/>
      <c r="M277" s="337"/>
      <c r="N277" s="337"/>
      <c r="O277" s="337"/>
      <c r="P277" s="337"/>
      <c r="Q277" s="337"/>
      <c r="R277" s="337"/>
      <c r="S277" s="337"/>
      <c r="T277" s="337"/>
      <c r="U277" s="336"/>
      <c r="V277" s="336"/>
      <c r="W277" s="336"/>
      <c r="X277" s="336"/>
    </row>
    <row r="278" spans="1:34" s="342" customFormat="1" ht="40.5" customHeight="1">
      <c r="A278" s="331"/>
      <c r="B278" s="338"/>
      <c r="C278" s="332" t="s">
        <v>2767</v>
      </c>
      <c r="D278" s="339"/>
      <c r="E278" s="340"/>
      <c r="F278" s="332"/>
      <c r="G278" s="332"/>
      <c r="H278" s="341"/>
      <c r="I278" s="332"/>
      <c r="J278" s="332"/>
      <c r="K278" s="332"/>
      <c r="L278" s="332"/>
      <c r="M278" s="332"/>
      <c r="N278" s="332"/>
      <c r="O278" s="332"/>
      <c r="P278" s="333"/>
      <c r="Q278" s="332"/>
      <c r="R278" s="332"/>
      <c r="S278" s="332"/>
      <c r="T278" s="331"/>
      <c r="U278" s="336"/>
      <c r="V278" s="336"/>
      <c r="W278" s="336"/>
      <c r="X278" s="336"/>
      <c r="Y278" s="336"/>
      <c r="Z278" s="336"/>
      <c r="AA278" s="336"/>
      <c r="AB278" s="336"/>
      <c r="AC278" s="336"/>
      <c r="AD278" s="336"/>
      <c r="AE278" s="336"/>
      <c r="AF278" s="336"/>
      <c r="AG278" s="336"/>
      <c r="AH278" s="336"/>
    </row>
    <row r="279" spans="1:34" s="342" customFormat="1" ht="40.5" customHeight="1">
      <c r="A279" s="331"/>
      <c r="B279" s="332"/>
      <c r="C279" s="343"/>
      <c r="D279" s="637" t="s">
        <v>2766</v>
      </c>
      <c r="E279" s="637"/>
      <c r="F279" s="637"/>
      <c r="G279" s="637"/>
      <c r="H279" s="637"/>
      <c r="I279" s="637"/>
      <c r="J279" s="637"/>
      <c r="K279" s="637"/>
      <c r="L279" s="332"/>
      <c r="M279" s="332"/>
      <c r="N279" s="332"/>
      <c r="O279" s="333"/>
      <c r="P279" s="332"/>
      <c r="Q279" s="332"/>
      <c r="R279" s="332"/>
      <c r="S279" s="334"/>
      <c r="T279" s="331"/>
      <c r="U279" s="336"/>
      <c r="V279" s="336"/>
      <c r="W279" s="336"/>
      <c r="X279" s="336"/>
      <c r="Y279" s="336"/>
      <c r="Z279" s="336"/>
      <c r="AA279" s="336"/>
      <c r="AB279" s="336"/>
      <c r="AC279" s="336"/>
      <c r="AD279" s="336"/>
      <c r="AE279" s="336"/>
      <c r="AF279" s="336"/>
      <c r="AG279" s="336"/>
    </row>
    <row r="280" spans="1:34">
      <c r="A280" s="337"/>
      <c r="B280" s="337"/>
      <c r="C280" s="337"/>
      <c r="D280" s="337"/>
      <c r="E280" s="337"/>
      <c r="F280" s="337"/>
      <c r="G280" s="337"/>
      <c r="H280" s="337"/>
      <c r="I280" s="337"/>
      <c r="J280" s="337"/>
      <c r="K280" s="337"/>
      <c r="L280" s="337"/>
      <c r="M280" s="337"/>
      <c r="N280" s="337"/>
      <c r="O280" s="337"/>
      <c r="P280" s="337"/>
      <c r="Q280" s="337"/>
      <c r="R280" s="337"/>
      <c r="S280" s="337"/>
      <c r="T280" s="337"/>
      <c r="U280" s="336"/>
      <c r="V280" s="336"/>
      <c r="W280" s="336"/>
      <c r="X280" s="336"/>
    </row>
    <row r="281" spans="1:34" s="342" customFormat="1" ht="40.5" customHeight="1">
      <c r="A281" s="331"/>
      <c r="B281" s="338"/>
      <c r="C281" s="510" t="s">
        <v>2765</v>
      </c>
      <c r="D281" s="339"/>
      <c r="E281" s="340"/>
      <c r="F281" s="332"/>
      <c r="G281" s="332"/>
      <c r="H281" s="341"/>
      <c r="I281" s="332"/>
      <c r="J281" s="332"/>
      <c r="K281" s="332"/>
      <c r="L281" s="332"/>
      <c r="M281" s="332"/>
      <c r="N281" s="332"/>
      <c r="O281" s="332"/>
      <c r="P281" s="333"/>
      <c r="Q281" s="332"/>
      <c r="R281" s="332"/>
      <c r="S281" s="332"/>
      <c r="T281" s="331"/>
      <c r="U281" s="336"/>
      <c r="V281" s="336"/>
      <c r="W281" s="336"/>
      <c r="X281" s="336"/>
      <c r="Y281" s="336"/>
      <c r="Z281" s="336"/>
      <c r="AA281" s="336"/>
      <c r="AB281" s="336"/>
      <c r="AC281" s="336"/>
      <c r="AD281" s="336"/>
      <c r="AE281" s="336"/>
      <c r="AF281" s="336"/>
      <c r="AG281" s="336"/>
      <c r="AH281" s="336"/>
    </row>
    <row r="282" spans="1:34" s="342" customFormat="1" ht="40.5" customHeight="1">
      <c r="A282" s="331"/>
      <c r="B282" s="332"/>
      <c r="C282" s="343"/>
      <c r="D282" s="637" t="s">
        <v>2764</v>
      </c>
      <c r="E282" s="637"/>
      <c r="F282" s="637"/>
      <c r="G282" s="637"/>
      <c r="H282" s="637"/>
      <c r="I282" s="637"/>
      <c r="J282" s="637"/>
      <c r="K282" s="637"/>
      <c r="L282" s="332"/>
      <c r="M282" s="332"/>
      <c r="N282" s="332"/>
      <c r="O282" s="333"/>
      <c r="P282" s="332"/>
      <c r="Q282" s="332"/>
      <c r="R282" s="332"/>
      <c r="S282" s="334"/>
      <c r="T282" s="331"/>
      <c r="U282" s="336"/>
      <c r="V282" s="336"/>
      <c r="W282" s="336"/>
      <c r="X282" s="336"/>
      <c r="Y282" s="336"/>
      <c r="Z282" s="336"/>
      <c r="AA282" s="336"/>
      <c r="AB282" s="336"/>
      <c r="AC282" s="336"/>
      <c r="AD282" s="336"/>
      <c r="AE282" s="336"/>
      <c r="AF282" s="336"/>
      <c r="AG282" s="336"/>
    </row>
    <row r="283" spans="1:34">
      <c r="A283" s="337"/>
      <c r="B283" s="337"/>
      <c r="C283" s="337"/>
      <c r="D283" s="337"/>
      <c r="E283" s="337"/>
      <c r="F283" s="337"/>
      <c r="G283" s="337"/>
      <c r="H283" s="337"/>
      <c r="I283" s="337"/>
      <c r="J283" s="337"/>
      <c r="K283" s="337"/>
      <c r="L283" s="337"/>
      <c r="M283" s="337"/>
      <c r="N283" s="337"/>
      <c r="O283" s="337"/>
      <c r="P283" s="337"/>
      <c r="Q283" s="337"/>
      <c r="R283" s="337"/>
      <c r="S283" s="337"/>
      <c r="T283" s="337"/>
      <c r="U283" s="336"/>
      <c r="V283" s="336"/>
      <c r="W283" s="336"/>
      <c r="X283" s="336"/>
    </row>
    <row r="284" spans="1:34" s="342" customFormat="1" ht="40.5" customHeight="1">
      <c r="A284" s="331"/>
      <c r="B284" s="338"/>
      <c r="C284" s="332" t="s">
        <v>2763</v>
      </c>
      <c r="D284" s="339"/>
      <c r="E284" s="340"/>
      <c r="F284" s="332"/>
      <c r="G284" s="332"/>
      <c r="H284" s="341"/>
      <c r="I284" s="332"/>
      <c r="J284" s="332"/>
      <c r="K284" s="332"/>
      <c r="L284" s="332"/>
      <c r="M284" s="332"/>
      <c r="N284" s="332"/>
      <c r="O284" s="332"/>
      <c r="P284" s="333"/>
      <c r="Q284" s="332"/>
      <c r="R284" s="332"/>
      <c r="S284" s="332"/>
      <c r="T284" s="331"/>
      <c r="U284" s="336"/>
      <c r="V284" s="336"/>
      <c r="W284" s="336"/>
      <c r="X284" s="336"/>
      <c r="Y284" s="336"/>
      <c r="Z284" s="336"/>
      <c r="AA284" s="336"/>
      <c r="AB284" s="336"/>
      <c r="AC284" s="336"/>
      <c r="AD284" s="336"/>
      <c r="AE284" s="336"/>
      <c r="AF284" s="336"/>
      <c r="AG284" s="336"/>
      <c r="AH284" s="336"/>
    </row>
    <row r="285" spans="1:34" s="342" customFormat="1" ht="40.5" customHeight="1">
      <c r="A285" s="331"/>
      <c r="B285" s="332"/>
      <c r="C285" s="343"/>
      <c r="D285" s="637" t="s">
        <v>2762</v>
      </c>
      <c r="E285" s="637"/>
      <c r="F285" s="637"/>
      <c r="G285" s="637"/>
      <c r="H285" s="637"/>
      <c r="I285" s="637"/>
      <c r="J285" s="637"/>
      <c r="K285" s="637"/>
      <c r="L285" s="332"/>
      <c r="M285" s="332"/>
      <c r="N285" s="332"/>
      <c r="O285" s="333"/>
      <c r="P285" s="332"/>
      <c r="Q285" s="332"/>
      <c r="R285" s="332"/>
      <c r="S285" s="334"/>
      <c r="T285" s="331"/>
      <c r="U285" s="336"/>
      <c r="V285" s="336"/>
      <c r="W285" s="336"/>
      <c r="X285" s="336"/>
      <c r="Y285" s="336"/>
      <c r="Z285" s="336"/>
      <c r="AA285" s="336"/>
      <c r="AB285" s="336"/>
      <c r="AC285" s="336"/>
      <c r="AD285" s="336"/>
      <c r="AE285" s="336"/>
      <c r="AF285" s="336"/>
      <c r="AG285" s="336"/>
    </row>
    <row r="286" spans="1:34">
      <c r="A286" s="337"/>
      <c r="B286" s="337"/>
      <c r="C286" s="337"/>
      <c r="D286" s="337"/>
      <c r="E286" s="337"/>
      <c r="F286" s="337"/>
      <c r="G286" s="337"/>
      <c r="H286" s="337"/>
      <c r="I286" s="337"/>
      <c r="J286" s="337"/>
      <c r="K286" s="337"/>
      <c r="L286" s="337"/>
      <c r="M286" s="337"/>
      <c r="N286" s="337"/>
      <c r="O286" s="337"/>
      <c r="P286" s="337"/>
      <c r="Q286" s="337"/>
      <c r="R286" s="337"/>
      <c r="S286" s="337"/>
      <c r="T286" s="337"/>
      <c r="U286" s="336"/>
      <c r="V286" s="336"/>
      <c r="W286" s="336"/>
      <c r="X286" s="336"/>
    </row>
    <row r="287" spans="1:34" s="342" customFormat="1" ht="40.5" customHeight="1">
      <c r="A287" s="331"/>
      <c r="B287" s="338"/>
      <c r="C287" s="332" t="s">
        <v>2761</v>
      </c>
      <c r="D287" s="339"/>
      <c r="E287" s="340"/>
      <c r="F287" s="332"/>
      <c r="G287" s="332"/>
      <c r="H287" s="341"/>
      <c r="I287" s="332"/>
      <c r="J287" s="332"/>
      <c r="K287" s="332"/>
      <c r="L287" s="332"/>
      <c r="M287" s="332"/>
      <c r="N287" s="332"/>
      <c r="O287" s="332"/>
      <c r="P287" s="333"/>
      <c r="Q287" s="332"/>
      <c r="R287" s="332"/>
      <c r="S287" s="332"/>
      <c r="T287" s="331"/>
      <c r="U287" s="336"/>
      <c r="V287" s="336"/>
      <c r="W287" s="336"/>
      <c r="X287" s="336"/>
      <c r="Y287" s="336"/>
      <c r="Z287" s="336"/>
      <c r="AA287" s="336"/>
      <c r="AB287" s="336"/>
      <c r="AC287" s="336"/>
      <c r="AD287" s="336"/>
      <c r="AE287" s="336"/>
      <c r="AF287" s="336"/>
      <c r="AG287" s="336"/>
      <c r="AH287" s="336"/>
    </row>
    <row r="288" spans="1:34" s="342" customFormat="1" ht="40.5" customHeight="1">
      <c r="A288" s="331"/>
      <c r="B288" s="332"/>
      <c r="C288" s="343"/>
      <c r="D288" s="637" t="s">
        <v>2760</v>
      </c>
      <c r="E288" s="637"/>
      <c r="F288" s="637"/>
      <c r="G288" s="637"/>
      <c r="H288" s="637"/>
      <c r="I288" s="637"/>
      <c r="J288" s="637"/>
      <c r="K288" s="637"/>
      <c r="L288" s="332"/>
      <c r="M288" s="332"/>
      <c r="N288" s="332"/>
      <c r="O288" s="333"/>
      <c r="P288" s="332"/>
      <c r="Q288" s="332"/>
      <c r="R288" s="332"/>
      <c r="S288" s="334"/>
      <c r="T288" s="331"/>
      <c r="U288" s="336"/>
      <c r="V288" s="336"/>
      <c r="W288" s="336"/>
      <c r="X288" s="336"/>
      <c r="Y288" s="336"/>
      <c r="Z288" s="336"/>
      <c r="AA288" s="336"/>
      <c r="AB288" s="336"/>
      <c r="AC288" s="336"/>
      <c r="AD288" s="336"/>
      <c r="AE288" s="336"/>
      <c r="AF288" s="336"/>
      <c r="AG288" s="336"/>
    </row>
    <row r="289" spans="1:34">
      <c r="A289" s="337"/>
      <c r="B289" s="337"/>
      <c r="C289" s="337"/>
      <c r="D289" s="337"/>
      <c r="E289" s="337"/>
      <c r="F289" s="337"/>
      <c r="G289" s="337"/>
      <c r="H289" s="337"/>
      <c r="I289" s="337"/>
      <c r="J289" s="337"/>
      <c r="K289" s="337"/>
      <c r="L289" s="337"/>
      <c r="M289" s="337"/>
      <c r="N289" s="337"/>
      <c r="O289" s="337"/>
      <c r="P289" s="337"/>
      <c r="Q289" s="337"/>
      <c r="R289" s="337"/>
      <c r="S289" s="337"/>
      <c r="T289" s="337"/>
      <c r="U289" s="336"/>
      <c r="V289" s="336"/>
      <c r="W289" s="336"/>
      <c r="X289" s="336"/>
    </row>
    <row r="290" spans="1:34" s="342" customFormat="1" ht="40.5" customHeight="1">
      <c r="A290" s="331"/>
      <c r="B290" s="338"/>
      <c r="C290" s="332" t="s">
        <v>2759</v>
      </c>
      <c r="D290" s="339"/>
      <c r="E290" s="340"/>
      <c r="F290" s="332"/>
      <c r="G290" s="332"/>
      <c r="H290" s="341"/>
      <c r="I290" s="332"/>
      <c r="J290" s="332"/>
      <c r="K290" s="332"/>
      <c r="L290" s="332"/>
      <c r="M290" s="332"/>
      <c r="N290" s="332"/>
      <c r="O290" s="332"/>
      <c r="P290" s="333"/>
      <c r="Q290" s="332"/>
      <c r="R290" s="332"/>
      <c r="S290" s="332"/>
      <c r="T290" s="331"/>
      <c r="U290" s="336"/>
      <c r="V290" s="336"/>
      <c r="W290" s="336"/>
      <c r="X290" s="336"/>
      <c r="Y290" s="336"/>
      <c r="Z290" s="336"/>
      <c r="AA290" s="336"/>
      <c r="AB290" s="336"/>
      <c r="AC290" s="336"/>
      <c r="AD290" s="336"/>
      <c r="AE290" s="336"/>
      <c r="AF290" s="336"/>
      <c r="AG290" s="336"/>
      <c r="AH290" s="336"/>
    </row>
    <row r="291" spans="1:34" s="342" customFormat="1" ht="40.5" customHeight="1">
      <c r="A291" s="331"/>
      <c r="B291" s="332"/>
      <c r="C291" s="343"/>
      <c r="D291" s="637" t="s">
        <v>2758</v>
      </c>
      <c r="E291" s="637"/>
      <c r="F291" s="637"/>
      <c r="G291" s="637"/>
      <c r="H291" s="637"/>
      <c r="I291" s="637"/>
      <c r="J291" s="637"/>
      <c r="K291" s="637"/>
      <c r="L291" s="332"/>
      <c r="M291" s="332"/>
      <c r="N291" s="332"/>
      <c r="O291" s="333"/>
      <c r="P291" s="332"/>
      <c r="Q291" s="332"/>
      <c r="R291" s="332"/>
      <c r="S291" s="334"/>
      <c r="T291" s="331"/>
      <c r="U291" s="336"/>
      <c r="V291" s="336"/>
      <c r="W291" s="336"/>
      <c r="X291" s="336"/>
      <c r="Y291" s="336"/>
      <c r="Z291" s="336"/>
      <c r="AA291" s="336"/>
      <c r="AB291" s="336"/>
      <c r="AC291" s="336"/>
      <c r="AD291" s="336"/>
      <c r="AE291" s="336"/>
      <c r="AF291" s="336"/>
      <c r="AG291" s="336"/>
    </row>
    <row r="292" spans="1:34">
      <c r="A292" s="337"/>
      <c r="B292" s="337"/>
      <c r="C292" s="337"/>
      <c r="D292" s="337"/>
      <c r="E292" s="337"/>
      <c r="F292" s="337"/>
      <c r="G292" s="337"/>
      <c r="H292" s="337"/>
      <c r="I292" s="337"/>
      <c r="J292" s="337"/>
      <c r="K292" s="337"/>
      <c r="L292" s="337"/>
      <c r="M292" s="337"/>
      <c r="N292" s="337"/>
      <c r="O292" s="337"/>
      <c r="P292" s="337"/>
      <c r="Q292" s="337"/>
      <c r="R292" s="337"/>
      <c r="S292" s="337"/>
      <c r="T292" s="337"/>
      <c r="U292" s="336"/>
      <c r="V292" s="336"/>
      <c r="W292" s="336"/>
      <c r="X292" s="336"/>
    </row>
    <row r="293" spans="1:34" s="342" customFormat="1" ht="40.5" customHeight="1">
      <c r="A293" s="331"/>
      <c r="B293" s="338"/>
      <c r="C293" s="332" t="s">
        <v>2757</v>
      </c>
      <c r="D293" s="339"/>
      <c r="E293" s="340"/>
      <c r="F293" s="332"/>
      <c r="G293" s="332"/>
      <c r="H293" s="341"/>
      <c r="I293" s="332"/>
      <c r="J293" s="332"/>
      <c r="K293" s="332"/>
      <c r="L293" s="332"/>
      <c r="M293" s="332"/>
      <c r="N293" s="332"/>
      <c r="O293" s="332"/>
      <c r="P293" s="333"/>
      <c r="Q293" s="332"/>
      <c r="R293" s="332"/>
      <c r="S293" s="332"/>
      <c r="T293" s="331"/>
      <c r="U293" s="336"/>
      <c r="V293" s="336"/>
      <c r="W293" s="336"/>
      <c r="X293" s="336"/>
      <c r="Y293" s="336"/>
      <c r="Z293" s="336"/>
      <c r="AA293" s="336"/>
      <c r="AB293" s="336"/>
      <c r="AC293" s="336"/>
      <c r="AD293" s="336"/>
      <c r="AE293" s="336"/>
      <c r="AF293" s="336"/>
      <c r="AG293" s="336"/>
      <c r="AH293" s="336"/>
    </row>
    <row r="294" spans="1:34" s="342" customFormat="1" ht="40.5" customHeight="1">
      <c r="A294" s="331"/>
      <c r="B294" s="332"/>
      <c r="C294" s="343"/>
      <c r="D294" s="637" t="s">
        <v>2756</v>
      </c>
      <c r="E294" s="637"/>
      <c r="F294" s="637"/>
      <c r="G294" s="637"/>
      <c r="H294" s="637"/>
      <c r="I294" s="637"/>
      <c r="J294" s="637"/>
      <c r="K294" s="637"/>
      <c r="L294" s="332"/>
      <c r="M294" s="332"/>
      <c r="N294" s="332"/>
      <c r="O294" s="333"/>
      <c r="P294" s="332"/>
      <c r="Q294" s="332"/>
      <c r="R294" s="332"/>
      <c r="S294" s="334"/>
      <c r="T294" s="331"/>
      <c r="U294" s="336"/>
      <c r="V294" s="336"/>
      <c r="W294" s="336"/>
      <c r="X294" s="336"/>
      <c r="Y294" s="336"/>
      <c r="Z294" s="336"/>
      <c r="AA294" s="336"/>
      <c r="AB294" s="336"/>
      <c r="AC294" s="336"/>
      <c r="AD294" s="336"/>
      <c r="AE294" s="336"/>
      <c r="AF294" s="336"/>
      <c r="AG294" s="336"/>
    </row>
    <row r="295" spans="1:34">
      <c r="A295" s="337"/>
      <c r="B295" s="337"/>
      <c r="C295" s="337"/>
      <c r="D295" s="337"/>
      <c r="E295" s="337"/>
      <c r="F295" s="337"/>
      <c r="G295" s="337"/>
      <c r="H295" s="337"/>
      <c r="I295" s="337"/>
      <c r="J295" s="337"/>
      <c r="K295" s="337"/>
      <c r="L295" s="337"/>
      <c r="M295" s="337"/>
      <c r="N295" s="337"/>
      <c r="O295" s="337"/>
      <c r="P295" s="337"/>
      <c r="Q295" s="337"/>
      <c r="R295" s="337"/>
      <c r="S295" s="337"/>
      <c r="T295" s="337"/>
      <c r="U295" s="336"/>
      <c r="V295" s="336"/>
      <c r="W295" s="336"/>
      <c r="X295" s="336"/>
    </row>
    <row r="296" spans="1:34" s="342" customFormat="1" ht="40.5" customHeight="1">
      <c r="A296" s="331"/>
      <c r="B296" s="338"/>
      <c r="C296" s="332" t="s">
        <v>2755</v>
      </c>
      <c r="D296" s="339"/>
      <c r="E296" s="340"/>
      <c r="F296" s="332"/>
      <c r="G296" s="332"/>
      <c r="H296" s="341"/>
      <c r="I296" s="332"/>
      <c r="J296" s="332"/>
      <c r="K296" s="332"/>
      <c r="L296" s="332"/>
      <c r="M296" s="332"/>
      <c r="N296" s="332"/>
      <c r="O296" s="332"/>
      <c r="P296" s="333"/>
      <c r="Q296" s="332"/>
      <c r="R296" s="332"/>
      <c r="S296" s="332"/>
      <c r="T296" s="331"/>
      <c r="U296" s="336"/>
      <c r="V296" s="336"/>
      <c r="W296" s="336"/>
      <c r="X296" s="336"/>
      <c r="Y296" s="336"/>
      <c r="Z296" s="336"/>
      <c r="AA296" s="336"/>
      <c r="AB296" s="336"/>
      <c r="AC296" s="336"/>
      <c r="AD296" s="336"/>
      <c r="AE296" s="336"/>
      <c r="AF296" s="336"/>
      <c r="AG296" s="336"/>
      <c r="AH296" s="336"/>
    </row>
    <row r="297" spans="1:34" s="342" customFormat="1" ht="40.5" customHeight="1">
      <c r="A297" s="331"/>
      <c r="B297" s="332"/>
      <c r="C297" s="343"/>
      <c r="D297" s="637" t="s">
        <v>2754</v>
      </c>
      <c r="E297" s="637"/>
      <c r="F297" s="637"/>
      <c r="G297" s="637"/>
      <c r="H297" s="637"/>
      <c r="I297" s="637"/>
      <c r="J297" s="637"/>
      <c r="K297" s="637"/>
      <c r="L297" s="332"/>
      <c r="M297" s="332"/>
      <c r="N297" s="332"/>
      <c r="O297" s="333"/>
      <c r="P297" s="332"/>
      <c r="Q297" s="332"/>
      <c r="R297" s="332"/>
      <c r="S297" s="334"/>
      <c r="T297" s="331"/>
      <c r="U297" s="336"/>
      <c r="V297" s="336"/>
      <c r="W297" s="336"/>
      <c r="X297" s="336"/>
      <c r="Y297" s="336"/>
      <c r="Z297" s="336"/>
      <c r="AA297" s="336"/>
      <c r="AB297" s="336"/>
      <c r="AC297" s="336"/>
      <c r="AD297" s="336"/>
      <c r="AE297" s="336"/>
      <c r="AF297" s="336"/>
      <c r="AG297" s="336"/>
    </row>
    <row r="298" spans="1:34">
      <c r="A298" s="337"/>
      <c r="B298" s="337"/>
      <c r="C298" s="337"/>
      <c r="D298" s="337"/>
      <c r="E298" s="337"/>
      <c r="F298" s="337"/>
      <c r="G298" s="337"/>
      <c r="H298" s="337"/>
      <c r="I298" s="337"/>
      <c r="J298" s="337"/>
      <c r="K298" s="337"/>
      <c r="L298" s="337"/>
      <c r="M298" s="337"/>
      <c r="N298" s="337"/>
      <c r="O298" s="337"/>
      <c r="P298" s="337"/>
      <c r="Q298" s="337"/>
      <c r="R298" s="337"/>
      <c r="S298" s="337"/>
      <c r="T298" s="337"/>
      <c r="U298" s="336"/>
      <c r="V298" s="336"/>
      <c r="W298" s="336"/>
      <c r="X298" s="336"/>
    </row>
    <row r="299" spans="1:34" s="342" customFormat="1" ht="40.5" customHeight="1">
      <c r="A299" s="331"/>
      <c r="B299" s="338"/>
      <c r="C299" s="332" t="s">
        <v>2753</v>
      </c>
      <c r="D299" s="339"/>
      <c r="E299" s="340"/>
      <c r="F299" s="332"/>
      <c r="G299" s="332"/>
      <c r="H299" s="341"/>
      <c r="I299" s="332"/>
      <c r="J299" s="332"/>
      <c r="K299" s="332"/>
      <c r="L299" s="332"/>
      <c r="M299" s="332"/>
      <c r="N299" s="332"/>
      <c r="O299" s="332"/>
      <c r="P299" s="333"/>
      <c r="Q299" s="332"/>
      <c r="R299" s="332"/>
      <c r="S299" s="332"/>
      <c r="T299" s="331"/>
      <c r="U299" s="336"/>
      <c r="V299" s="336"/>
      <c r="W299" s="336"/>
      <c r="X299" s="336"/>
      <c r="Y299" s="336"/>
      <c r="Z299" s="336"/>
      <c r="AA299" s="336"/>
      <c r="AB299" s="336"/>
      <c r="AC299" s="336"/>
      <c r="AD299" s="336"/>
      <c r="AE299" s="336"/>
      <c r="AF299" s="336"/>
      <c r="AG299" s="336"/>
      <c r="AH299" s="336"/>
    </row>
    <row r="300" spans="1:34" s="342" customFormat="1" ht="40.5" customHeight="1">
      <c r="A300" s="331"/>
      <c r="B300" s="332"/>
      <c r="C300" s="343"/>
      <c r="D300" s="637" t="s">
        <v>2752</v>
      </c>
      <c r="E300" s="637"/>
      <c r="F300" s="637"/>
      <c r="G300" s="637"/>
      <c r="H300" s="637"/>
      <c r="I300" s="637"/>
      <c r="J300" s="637"/>
      <c r="K300" s="637"/>
      <c r="L300" s="332" t="s">
        <v>15</v>
      </c>
      <c r="M300" s="332"/>
      <c r="N300" s="332"/>
      <c r="O300" s="333"/>
      <c r="P300" s="332"/>
      <c r="Q300" s="332"/>
      <c r="R300" s="332"/>
      <c r="S300" s="334"/>
      <c r="T300" s="331"/>
      <c r="U300" s="336"/>
      <c r="V300" s="336"/>
      <c r="W300" s="336"/>
      <c r="X300" s="336"/>
      <c r="Y300" s="336"/>
      <c r="Z300" s="336"/>
      <c r="AA300" s="336"/>
      <c r="AB300" s="336"/>
      <c r="AC300" s="336"/>
      <c r="AD300" s="336"/>
      <c r="AE300" s="336"/>
      <c r="AF300" s="336"/>
      <c r="AG300" s="336"/>
    </row>
    <row r="301" spans="1:34">
      <c r="A301" s="337"/>
      <c r="B301" s="337"/>
      <c r="C301" s="337"/>
      <c r="D301" s="337"/>
      <c r="E301" s="337"/>
      <c r="F301" s="337"/>
      <c r="G301" s="337"/>
      <c r="H301" s="337"/>
      <c r="I301" s="337"/>
      <c r="J301" s="337"/>
      <c r="K301" s="337"/>
      <c r="L301" s="337"/>
      <c r="M301" s="337"/>
      <c r="N301" s="337"/>
      <c r="O301" s="337"/>
      <c r="P301" s="337"/>
      <c r="Q301" s="337"/>
      <c r="R301" s="337"/>
      <c r="S301" s="337"/>
      <c r="T301" s="337"/>
      <c r="U301" s="336"/>
      <c r="V301" s="336"/>
      <c r="W301" s="336"/>
      <c r="X301" s="336"/>
    </row>
    <row r="302" spans="1:34" s="342" customFormat="1" ht="40.5" customHeight="1">
      <c r="A302" s="331"/>
      <c r="B302" s="338"/>
      <c r="C302" s="332" t="s">
        <v>2751</v>
      </c>
      <c r="D302" s="339"/>
      <c r="E302" s="340"/>
      <c r="F302" s="332"/>
      <c r="G302" s="332"/>
      <c r="H302" s="341"/>
      <c r="I302" s="332"/>
      <c r="J302" s="332"/>
      <c r="K302" s="332"/>
      <c r="L302" s="332"/>
      <c r="M302" s="332"/>
      <c r="N302" s="332"/>
      <c r="O302" s="332"/>
      <c r="P302" s="333"/>
      <c r="Q302" s="332"/>
      <c r="R302" s="332"/>
      <c r="S302" s="332"/>
      <c r="T302" s="331"/>
      <c r="U302" s="336"/>
      <c r="V302" s="336"/>
      <c r="W302" s="336"/>
      <c r="X302" s="336"/>
      <c r="Y302" s="336"/>
      <c r="Z302" s="336"/>
      <c r="AA302" s="336"/>
      <c r="AB302" s="336"/>
      <c r="AC302" s="336"/>
      <c r="AD302" s="336"/>
      <c r="AE302" s="336"/>
      <c r="AF302" s="336"/>
      <c r="AG302" s="336"/>
      <c r="AH302" s="336"/>
    </row>
    <row r="303" spans="1:34" s="342" customFormat="1" ht="40.5" customHeight="1">
      <c r="A303" s="331"/>
      <c r="B303" s="332"/>
      <c r="C303" s="343"/>
      <c r="D303" s="637" t="s">
        <v>2750</v>
      </c>
      <c r="E303" s="637"/>
      <c r="F303" s="637"/>
      <c r="G303" s="637"/>
      <c r="H303" s="637"/>
      <c r="I303" s="637"/>
      <c r="J303" s="637"/>
      <c r="K303" s="637"/>
      <c r="L303" s="332"/>
      <c r="M303" s="332"/>
      <c r="N303" s="332"/>
      <c r="O303" s="333"/>
      <c r="P303" s="332"/>
      <c r="Q303" s="332"/>
      <c r="R303" s="332"/>
      <c r="S303" s="334"/>
      <c r="T303" s="331"/>
      <c r="U303" s="336"/>
      <c r="V303" s="336"/>
      <c r="W303" s="336"/>
      <c r="X303" s="336"/>
      <c r="Y303" s="336"/>
      <c r="Z303" s="336"/>
      <c r="AA303" s="336"/>
      <c r="AB303" s="336"/>
      <c r="AC303" s="336"/>
      <c r="AD303" s="336"/>
      <c r="AE303" s="336"/>
      <c r="AF303" s="336"/>
      <c r="AG303" s="336"/>
    </row>
    <row r="304" spans="1:34" s="342" customFormat="1" ht="40.5" customHeight="1">
      <c r="A304" s="331"/>
      <c r="B304" s="332"/>
      <c r="C304" s="343"/>
      <c r="D304" s="637" t="s">
        <v>2749</v>
      </c>
      <c r="E304" s="637"/>
      <c r="F304" s="637"/>
      <c r="G304" s="637"/>
      <c r="H304" s="637"/>
      <c r="I304" s="637"/>
      <c r="J304" s="637"/>
      <c r="K304" s="637"/>
      <c r="L304" s="332"/>
      <c r="M304" s="332"/>
      <c r="N304" s="332"/>
      <c r="O304" s="333"/>
      <c r="P304" s="332"/>
      <c r="Q304" s="332"/>
      <c r="R304" s="332"/>
      <c r="S304" s="334"/>
      <c r="T304" s="331"/>
      <c r="U304" s="336"/>
      <c r="V304" s="336"/>
      <c r="W304" s="336"/>
      <c r="X304" s="336"/>
      <c r="Y304" s="336"/>
      <c r="Z304" s="336"/>
      <c r="AA304" s="336"/>
      <c r="AB304" s="336"/>
      <c r="AC304" s="336"/>
      <c r="AD304" s="336"/>
      <c r="AE304" s="336"/>
      <c r="AF304" s="336"/>
      <c r="AG304" s="336"/>
    </row>
    <row r="305" spans="1:34" s="342" customFormat="1" ht="40.5" customHeight="1">
      <c r="A305" s="331"/>
      <c r="B305" s="332"/>
      <c r="C305" s="343"/>
      <c r="D305" s="637" t="s">
        <v>2748</v>
      </c>
      <c r="E305" s="637"/>
      <c r="F305" s="637"/>
      <c r="G305" s="637"/>
      <c r="H305" s="637"/>
      <c r="I305" s="637"/>
      <c r="J305" s="637"/>
      <c r="K305" s="637"/>
      <c r="L305" s="332"/>
      <c r="M305" s="332"/>
      <c r="N305" s="332"/>
      <c r="O305" s="333"/>
      <c r="P305" s="332"/>
      <c r="Q305" s="332"/>
      <c r="R305" s="332"/>
      <c r="S305" s="334"/>
      <c r="T305" s="331"/>
      <c r="U305" s="336"/>
      <c r="V305" s="336"/>
      <c r="W305" s="336"/>
      <c r="X305" s="336"/>
      <c r="Y305" s="336"/>
      <c r="Z305" s="336"/>
      <c r="AA305" s="336"/>
      <c r="AB305" s="336"/>
      <c r="AC305" s="336"/>
      <c r="AD305" s="336"/>
      <c r="AE305" s="336"/>
      <c r="AF305" s="336"/>
      <c r="AG305" s="336"/>
    </row>
    <row r="306" spans="1:34" s="342" customFormat="1" ht="40.5" customHeight="1">
      <c r="A306" s="331"/>
      <c r="B306" s="332"/>
      <c r="C306" s="343"/>
      <c r="D306" s="637" t="s">
        <v>2747</v>
      </c>
      <c r="E306" s="637"/>
      <c r="F306" s="637"/>
      <c r="G306" s="637"/>
      <c r="H306" s="637"/>
      <c r="I306" s="637"/>
      <c r="J306" s="637"/>
      <c r="K306" s="637"/>
      <c r="L306" s="332"/>
      <c r="M306" s="332"/>
      <c r="N306" s="332"/>
      <c r="O306" s="333"/>
      <c r="P306" s="332"/>
      <c r="Q306" s="332"/>
      <c r="R306" s="332"/>
      <c r="S306" s="334"/>
      <c r="T306" s="331"/>
      <c r="U306" s="336"/>
      <c r="V306" s="336"/>
      <c r="W306" s="336"/>
      <c r="X306" s="336"/>
      <c r="Y306" s="336"/>
      <c r="Z306" s="336"/>
      <c r="AA306" s="336"/>
      <c r="AB306" s="336"/>
      <c r="AC306" s="336"/>
      <c r="AD306" s="336"/>
      <c r="AE306" s="336"/>
      <c r="AF306" s="336"/>
      <c r="AG306" s="336"/>
    </row>
    <row r="307" spans="1:34" s="342" customFormat="1" ht="40.5" customHeight="1">
      <c r="A307" s="331"/>
      <c r="B307" s="332"/>
      <c r="C307" s="343"/>
      <c r="D307" s="637" t="s">
        <v>2746</v>
      </c>
      <c r="E307" s="637"/>
      <c r="F307" s="637"/>
      <c r="G307" s="637"/>
      <c r="H307" s="637"/>
      <c r="I307" s="637"/>
      <c r="J307" s="637"/>
      <c r="K307" s="637"/>
      <c r="L307" s="332"/>
      <c r="M307" s="332"/>
      <c r="N307" s="332"/>
      <c r="O307" s="333"/>
      <c r="P307" s="332"/>
      <c r="Q307" s="332"/>
      <c r="R307" s="332"/>
      <c r="S307" s="334"/>
      <c r="T307" s="331"/>
      <c r="U307" s="336"/>
      <c r="V307" s="336"/>
      <c r="W307" s="336"/>
      <c r="X307" s="336"/>
      <c r="Y307" s="336"/>
      <c r="Z307" s="336"/>
      <c r="AA307" s="336"/>
      <c r="AB307" s="336"/>
      <c r="AC307" s="336"/>
      <c r="AD307" s="336"/>
      <c r="AE307" s="336"/>
      <c r="AF307" s="336"/>
      <c r="AG307" s="336"/>
    </row>
    <row r="308" spans="1:34">
      <c r="A308" s="337"/>
      <c r="B308" s="337"/>
      <c r="C308" s="337"/>
      <c r="D308" s="337"/>
      <c r="E308" s="337"/>
      <c r="F308" s="337"/>
      <c r="G308" s="337"/>
      <c r="H308" s="337"/>
      <c r="I308" s="337"/>
      <c r="J308" s="337"/>
      <c r="K308" s="337"/>
      <c r="L308" s="337"/>
      <c r="M308" s="337"/>
      <c r="N308" s="337"/>
      <c r="O308" s="337"/>
      <c r="P308" s="337"/>
      <c r="Q308" s="337"/>
      <c r="R308" s="337"/>
      <c r="S308" s="337"/>
      <c r="T308" s="337"/>
      <c r="U308" s="336"/>
      <c r="V308" s="336"/>
      <c r="W308" s="336"/>
      <c r="X308" s="336"/>
    </row>
    <row r="309" spans="1:34" s="342" customFormat="1" ht="40.5" customHeight="1">
      <c r="A309" s="331"/>
      <c r="B309" s="509"/>
      <c r="C309" s="508" t="s">
        <v>2745</v>
      </c>
      <c r="D309" s="507"/>
      <c r="E309" s="332"/>
      <c r="F309" s="332"/>
      <c r="G309" s="332"/>
      <c r="H309" s="332"/>
      <c r="I309" s="332"/>
      <c r="J309" s="332"/>
      <c r="K309" s="332"/>
      <c r="L309" s="332"/>
      <c r="M309" s="332"/>
      <c r="N309" s="332"/>
      <c r="O309" s="332"/>
      <c r="P309" s="332"/>
      <c r="Q309" s="332"/>
      <c r="R309" s="332"/>
      <c r="S309" s="332"/>
      <c r="T309" s="331"/>
      <c r="U309" s="336"/>
      <c r="V309" s="336"/>
      <c r="W309" s="336"/>
      <c r="X309" s="336"/>
      <c r="Y309" s="336"/>
      <c r="Z309" s="336"/>
      <c r="AA309" s="336"/>
      <c r="AB309" s="336"/>
      <c r="AC309" s="336"/>
      <c r="AD309" s="336"/>
      <c r="AE309" s="336"/>
      <c r="AF309" s="336"/>
      <c r="AG309" s="336"/>
      <c r="AH309" s="336"/>
    </row>
    <row r="310" spans="1:34">
      <c r="A310" s="337"/>
      <c r="B310" s="337"/>
      <c r="C310" s="337"/>
      <c r="D310" s="337"/>
      <c r="E310" s="337"/>
      <c r="F310" s="337"/>
      <c r="G310" s="337"/>
      <c r="H310" s="337"/>
      <c r="I310" s="337"/>
      <c r="J310" s="337"/>
      <c r="K310" s="337"/>
      <c r="L310" s="337"/>
      <c r="M310" s="337"/>
      <c r="N310" s="337"/>
      <c r="O310" s="337"/>
      <c r="P310" s="337"/>
      <c r="Q310" s="337"/>
      <c r="R310" s="337"/>
      <c r="S310" s="337"/>
      <c r="T310" s="337"/>
      <c r="U310" s="336"/>
      <c r="V310" s="336"/>
      <c r="W310" s="336"/>
      <c r="X310" s="336"/>
    </row>
    <row r="311" spans="1:34" s="342" customFormat="1" ht="40.5" customHeight="1">
      <c r="A311" s="331"/>
      <c r="B311" s="338"/>
      <c r="C311" s="332" t="s">
        <v>2744</v>
      </c>
      <c r="D311" s="339"/>
      <c r="E311" s="340"/>
      <c r="F311" s="332"/>
      <c r="G311" s="332"/>
      <c r="H311" s="341"/>
      <c r="I311" s="332"/>
      <c r="J311" s="332"/>
      <c r="K311" s="332"/>
      <c r="L311" s="332"/>
      <c r="M311" s="332"/>
      <c r="N311" s="332"/>
      <c r="O311" s="332"/>
      <c r="P311" s="333"/>
      <c r="Q311" s="332"/>
      <c r="R311" s="332"/>
      <c r="S311" s="332"/>
      <c r="T311" s="331"/>
      <c r="U311" s="336"/>
      <c r="V311" s="336"/>
      <c r="W311" s="336"/>
      <c r="X311" s="336"/>
      <c r="Y311" s="336"/>
      <c r="Z311" s="336"/>
      <c r="AA311" s="336"/>
      <c r="AB311" s="336"/>
      <c r="AC311" s="336"/>
      <c r="AD311" s="336"/>
      <c r="AE311" s="336"/>
      <c r="AF311" s="336"/>
      <c r="AG311" s="336"/>
      <c r="AH311" s="336"/>
    </row>
    <row r="312" spans="1:34" s="342" customFormat="1" ht="40.5" customHeight="1">
      <c r="A312" s="331"/>
      <c r="B312" s="332"/>
      <c r="C312" s="637" t="s">
        <v>2743</v>
      </c>
      <c r="D312" s="637"/>
      <c r="E312" s="637"/>
      <c r="F312" s="637"/>
      <c r="G312" s="637"/>
      <c r="H312" s="637"/>
      <c r="I312" s="637"/>
      <c r="J312" s="637"/>
      <c r="K312" s="637"/>
      <c r="L312" s="637"/>
      <c r="M312" s="332"/>
      <c r="N312" s="332"/>
      <c r="O312" s="333"/>
      <c r="P312" s="332"/>
      <c r="Q312" s="332"/>
      <c r="R312" s="332"/>
      <c r="S312" s="334"/>
      <c r="T312" s="331"/>
      <c r="U312" s="336"/>
      <c r="V312" s="336"/>
      <c r="W312" s="336"/>
      <c r="X312" s="336"/>
      <c r="Y312" s="336"/>
      <c r="Z312" s="336"/>
      <c r="AA312" s="336"/>
      <c r="AB312" s="336"/>
      <c r="AC312" s="336"/>
      <c r="AD312" s="336"/>
      <c r="AE312" s="336"/>
      <c r="AF312" s="336"/>
      <c r="AG312" s="336"/>
    </row>
    <row r="313" spans="1:34">
      <c r="A313" s="337"/>
      <c r="B313" s="337"/>
      <c r="C313" s="337"/>
      <c r="D313" s="337"/>
      <c r="E313" s="337"/>
      <c r="F313" s="337"/>
      <c r="G313" s="337"/>
      <c r="H313" s="337"/>
      <c r="I313" s="337"/>
      <c r="J313" s="337"/>
      <c r="K313" s="337"/>
      <c r="L313" s="337"/>
      <c r="M313" s="337"/>
      <c r="N313" s="337"/>
      <c r="O313" s="337"/>
      <c r="P313" s="337"/>
      <c r="Q313" s="337"/>
      <c r="R313" s="337"/>
      <c r="S313" s="337"/>
      <c r="T313" s="337"/>
      <c r="U313" s="336"/>
      <c r="V313" s="336"/>
      <c r="W313" s="336"/>
      <c r="X313" s="336"/>
    </row>
    <row r="314" spans="1:34" s="342" customFormat="1" ht="40.5" customHeight="1">
      <c r="A314" s="331"/>
      <c r="B314" s="338"/>
      <c r="C314" s="332" t="s">
        <v>2742</v>
      </c>
      <c r="D314" s="339"/>
      <c r="E314" s="340"/>
      <c r="F314" s="332"/>
      <c r="G314" s="332"/>
      <c r="H314" s="341"/>
      <c r="I314" s="332"/>
      <c r="J314" s="332"/>
      <c r="K314" s="332"/>
      <c r="L314" s="332"/>
      <c r="M314" s="332"/>
      <c r="N314" s="332"/>
      <c r="O314" s="332"/>
      <c r="P314" s="333"/>
      <c r="Q314" s="332"/>
      <c r="R314" s="332"/>
      <c r="S314" s="332"/>
      <c r="T314" s="331"/>
      <c r="U314" s="336"/>
      <c r="V314" s="336"/>
      <c r="W314" s="336"/>
      <c r="X314" s="336"/>
      <c r="Y314" s="336"/>
      <c r="Z314" s="336"/>
      <c r="AA314" s="336"/>
      <c r="AB314" s="336"/>
      <c r="AC314" s="336"/>
      <c r="AD314" s="336"/>
      <c r="AE314" s="336"/>
      <c r="AF314" s="336"/>
      <c r="AG314" s="336"/>
      <c r="AH314" s="336"/>
    </row>
    <row r="315" spans="1:34" s="342" customFormat="1" ht="40.5" customHeight="1">
      <c r="A315" s="331"/>
      <c r="B315" s="332"/>
      <c r="C315" s="637" t="s">
        <v>2741</v>
      </c>
      <c r="D315" s="637"/>
      <c r="E315" s="637"/>
      <c r="F315" s="637"/>
      <c r="G315" s="637"/>
      <c r="H315" s="637"/>
      <c r="I315" s="637"/>
      <c r="J315" s="637"/>
      <c r="K315" s="637"/>
      <c r="L315" s="637"/>
      <c r="M315" s="332"/>
      <c r="N315" s="332"/>
      <c r="O315" s="333"/>
      <c r="P315" s="332"/>
      <c r="Q315" s="332"/>
      <c r="R315" s="332"/>
      <c r="S315" s="334"/>
      <c r="T315" s="331"/>
      <c r="U315" s="336"/>
      <c r="V315" s="336"/>
      <c r="W315" s="336"/>
      <c r="X315" s="336"/>
      <c r="Y315" s="336"/>
      <c r="Z315" s="336"/>
      <c r="AA315" s="336"/>
      <c r="AB315" s="336"/>
      <c r="AC315" s="336"/>
      <c r="AD315" s="336"/>
      <c r="AE315" s="336"/>
      <c r="AF315" s="336"/>
      <c r="AG315" s="336"/>
    </row>
    <row r="316" spans="1:34">
      <c r="A316" s="337"/>
      <c r="B316" s="337"/>
      <c r="C316" s="337"/>
      <c r="D316" s="337"/>
      <c r="E316" s="337"/>
      <c r="F316" s="337"/>
      <c r="G316" s="337"/>
      <c r="H316" s="337"/>
      <c r="I316" s="337"/>
      <c r="J316" s="337"/>
      <c r="K316" s="337"/>
      <c r="L316" s="337"/>
      <c r="M316" s="337"/>
      <c r="N316" s="337"/>
      <c r="O316" s="337"/>
      <c r="P316" s="337"/>
      <c r="Q316" s="337"/>
      <c r="R316" s="337"/>
      <c r="S316" s="337"/>
      <c r="T316" s="337"/>
      <c r="U316" s="336"/>
      <c r="V316" s="336"/>
      <c r="W316" s="336"/>
      <c r="X316" s="336"/>
    </row>
    <row r="317" spans="1:34" s="342" customFormat="1" ht="40.5" customHeight="1">
      <c r="A317" s="331"/>
      <c r="B317" s="338"/>
      <c r="C317" s="332" t="s">
        <v>2740</v>
      </c>
      <c r="D317" s="339"/>
      <c r="E317" s="340"/>
      <c r="F317" s="332"/>
      <c r="G317" s="332"/>
      <c r="H317" s="341"/>
      <c r="I317" s="332"/>
      <c r="J317" s="332"/>
      <c r="K317" s="332"/>
      <c r="L317" s="332"/>
      <c r="M317" s="332"/>
      <c r="N317" s="332"/>
      <c r="O317" s="332"/>
      <c r="P317" s="333"/>
      <c r="Q317" s="332"/>
      <c r="R317" s="332"/>
      <c r="S317" s="332"/>
      <c r="T317" s="331"/>
      <c r="U317" s="336"/>
      <c r="V317" s="336"/>
      <c r="W317" s="336"/>
      <c r="X317" s="336"/>
      <c r="Y317" s="336"/>
      <c r="Z317" s="336"/>
      <c r="AA317" s="336"/>
      <c r="AB317" s="336"/>
      <c r="AC317" s="336"/>
      <c r="AD317" s="336"/>
      <c r="AE317" s="336"/>
      <c r="AF317" s="336"/>
      <c r="AG317" s="336"/>
      <c r="AH317" s="336"/>
    </row>
    <row r="318" spans="1:34" s="342" customFormat="1" ht="40.5" customHeight="1">
      <c r="A318" s="331"/>
      <c r="B318" s="332"/>
      <c r="C318" s="343"/>
      <c r="D318" s="637" t="s">
        <v>2739</v>
      </c>
      <c r="E318" s="637"/>
      <c r="F318" s="637"/>
      <c r="G318" s="637"/>
      <c r="H318" s="637"/>
      <c r="I318" s="637"/>
      <c r="J318" s="637"/>
      <c r="K318" s="637"/>
      <c r="L318" s="332"/>
      <c r="M318" s="332"/>
      <c r="N318" s="332"/>
      <c r="O318" s="333"/>
      <c r="P318" s="332"/>
      <c r="Q318" s="332"/>
      <c r="R318" s="332"/>
      <c r="S318" s="334"/>
      <c r="T318" s="331"/>
      <c r="U318" s="336"/>
      <c r="V318" s="336"/>
      <c r="W318" s="336"/>
      <c r="X318" s="336"/>
      <c r="Y318" s="336"/>
      <c r="Z318" s="336"/>
      <c r="AA318" s="336"/>
      <c r="AB318" s="336"/>
      <c r="AC318" s="336"/>
      <c r="AD318" s="336"/>
      <c r="AE318" s="336"/>
      <c r="AF318" s="336"/>
      <c r="AG318" s="336"/>
    </row>
    <row r="319" spans="1:34">
      <c r="A319" s="337"/>
      <c r="B319" s="337"/>
      <c r="C319" s="337"/>
      <c r="D319" s="337"/>
      <c r="E319" s="337"/>
      <c r="F319" s="337"/>
      <c r="G319" s="337"/>
      <c r="H319" s="337"/>
      <c r="I319" s="337"/>
      <c r="J319" s="337"/>
      <c r="K319" s="337"/>
      <c r="L319" s="337"/>
      <c r="M319" s="337"/>
      <c r="N319" s="337"/>
      <c r="O319" s="337"/>
      <c r="P319" s="337"/>
      <c r="Q319" s="337"/>
      <c r="R319" s="337"/>
      <c r="S319" s="337"/>
      <c r="T319" s="337"/>
      <c r="U319" s="336"/>
      <c r="V319" s="336"/>
      <c r="W319" s="336"/>
      <c r="X319" s="336"/>
    </row>
    <row r="320" spans="1:34" s="342" customFormat="1" ht="40.5" customHeight="1">
      <c r="A320" s="331"/>
      <c r="B320" s="338"/>
      <c r="C320" s="332" t="s">
        <v>2738</v>
      </c>
      <c r="D320" s="339"/>
      <c r="E320" s="340"/>
      <c r="F320" s="332"/>
      <c r="G320" s="332"/>
      <c r="H320" s="341"/>
      <c r="I320" s="332"/>
      <c r="J320" s="332"/>
      <c r="K320" s="332"/>
      <c r="L320" s="332"/>
      <c r="M320" s="332"/>
      <c r="N320" s="332"/>
      <c r="O320" s="332"/>
      <c r="P320" s="333"/>
      <c r="Q320" s="332"/>
      <c r="R320" s="332"/>
      <c r="S320" s="332"/>
      <c r="T320" s="331"/>
      <c r="U320" s="336"/>
      <c r="V320" s="336"/>
      <c r="W320" s="336"/>
      <c r="X320" s="336"/>
      <c r="Y320" s="336"/>
      <c r="Z320" s="336"/>
      <c r="AA320" s="336"/>
      <c r="AB320" s="336"/>
      <c r="AC320" s="336"/>
      <c r="AD320" s="336"/>
      <c r="AE320" s="336"/>
      <c r="AF320" s="336"/>
      <c r="AG320" s="336"/>
      <c r="AH320" s="336"/>
    </row>
    <row r="321" spans="1:34" s="342" customFormat="1" ht="40.5" customHeight="1">
      <c r="A321" s="331"/>
      <c r="B321" s="332"/>
      <c r="C321" s="343"/>
      <c r="D321" s="637" t="s">
        <v>2737</v>
      </c>
      <c r="E321" s="637"/>
      <c r="F321" s="637"/>
      <c r="G321" s="637"/>
      <c r="H321" s="637"/>
      <c r="I321" s="637"/>
      <c r="J321" s="637"/>
      <c r="K321" s="637"/>
      <c r="L321" s="332"/>
      <c r="M321" s="332"/>
      <c r="N321" s="332"/>
      <c r="O321" s="333"/>
      <c r="P321" s="332"/>
      <c r="Q321" s="332"/>
      <c r="R321" s="332"/>
      <c r="S321" s="334"/>
      <c r="T321" s="331"/>
      <c r="U321" s="336"/>
      <c r="V321" s="336"/>
      <c r="W321" s="336"/>
      <c r="X321" s="336"/>
      <c r="Y321" s="336"/>
      <c r="Z321" s="336"/>
      <c r="AA321" s="336"/>
      <c r="AB321" s="336"/>
      <c r="AC321" s="336"/>
      <c r="AD321" s="336"/>
      <c r="AE321" s="336"/>
      <c r="AF321" s="336"/>
      <c r="AG321" s="336"/>
    </row>
    <row r="322" spans="1:34">
      <c r="A322" s="337"/>
      <c r="B322" s="337"/>
      <c r="C322" s="337"/>
      <c r="D322" s="337"/>
      <c r="E322" s="337"/>
      <c r="F322" s="337"/>
      <c r="G322" s="337"/>
      <c r="H322" s="337"/>
      <c r="I322" s="337"/>
      <c r="J322" s="337"/>
      <c r="K322" s="337"/>
      <c r="L322" s="337"/>
      <c r="M322" s="337"/>
      <c r="N322" s="337"/>
      <c r="O322" s="337"/>
      <c r="P322" s="337"/>
      <c r="Q322" s="337"/>
      <c r="R322" s="337"/>
      <c r="S322" s="337"/>
      <c r="T322" s="337"/>
      <c r="U322" s="336"/>
      <c r="V322" s="336"/>
      <c r="W322" s="336"/>
      <c r="X322" s="336"/>
    </row>
    <row r="323" spans="1:34" s="342" customFormat="1" ht="40.5" customHeight="1">
      <c r="A323" s="331"/>
      <c r="B323" s="338"/>
      <c r="C323" s="332" t="s">
        <v>2736</v>
      </c>
      <c r="D323" s="339"/>
      <c r="E323" s="340"/>
      <c r="F323" s="332"/>
      <c r="G323" s="332"/>
      <c r="H323" s="341"/>
      <c r="I323" s="332"/>
      <c r="J323" s="332"/>
      <c r="K323" s="332"/>
      <c r="L323" s="332"/>
      <c r="M323" s="332"/>
      <c r="N323" s="332"/>
      <c r="O323" s="332"/>
      <c r="P323" s="333"/>
      <c r="Q323" s="332"/>
      <c r="R323" s="332"/>
      <c r="S323" s="332"/>
      <c r="T323" s="331"/>
      <c r="U323" s="336"/>
      <c r="V323" s="336"/>
      <c r="W323" s="336"/>
      <c r="X323" s="336"/>
      <c r="Y323" s="336"/>
      <c r="Z323" s="336"/>
      <c r="AA323" s="336"/>
      <c r="AB323" s="336"/>
      <c r="AC323" s="336"/>
      <c r="AD323" s="336"/>
      <c r="AE323" s="336"/>
      <c r="AF323" s="336"/>
      <c r="AG323" s="336"/>
      <c r="AH323" s="336"/>
    </row>
    <row r="324" spans="1:34">
      <c r="A324" s="337"/>
      <c r="B324" s="337"/>
      <c r="C324" s="337"/>
      <c r="D324" s="337"/>
      <c r="E324" s="337"/>
      <c r="F324" s="337"/>
      <c r="G324" s="337"/>
      <c r="H324" s="337"/>
      <c r="I324" s="337"/>
      <c r="J324" s="337"/>
      <c r="K324" s="337"/>
      <c r="L324" s="337"/>
      <c r="M324" s="337"/>
      <c r="N324" s="337"/>
      <c r="O324" s="337"/>
      <c r="P324" s="337"/>
      <c r="Q324" s="337"/>
      <c r="R324" s="337"/>
      <c r="S324" s="337"/>
      <c r="T324" s="337"/>
      <c r="U324" s="336"/>
      <c r="V324" s="336"/>
      <c r="W324" s="336"/>
      <c r="X324" s="336"/>
    </row>
    <row r="325" spans="1:34" s="342" customFormat="1" ht="40.5" customHeight="1">
      <c r="A325" s="331"/>
      <c r="B325" s="332"/>
      <c r="C325" s="332" t="s">
        <v>2735</v>
      </c>
      <c r="D325" s="339"/>
      <c r="E325" s="340"/>
      <c r="F325" s="332"/>
      <c r="G325" s="332"/>
      <c r="H325" s="341"/>
      <c r="I325" s="332"/>
      <c r="J325" s="332"/>
      <c r="K325" s="332"/>
      <c r="L325" s="332"/>
      <c r="M325" s="332"/>
      <c r="N325" s="332"/>
      <c r="O325" s="332"/>
      <c r="P325" s="333"/>
      <c r="Q325" s="332"/>
      <c r="R325" s="332"/>
      <c r="S325" s="332"/>
      <c r="T325" s="331"/>
      <c r="U325" s="336"/>
      <c r="V325" s="336"/>
      <c r="W325" s="336"/>
      <c r="X325" s="336"/>
      <c r="Y325" s="336"/>
      <c r="Z325" s="336"/>
      <c r="AA325" s="336"/>
      <c r="AB325" s="336"/>
      <c r="AC325" s="336"/>
      <c r="AD325" s="336"/>
      <c r="AE325" s="336"/>
      <c r="AF325" s="336"/>
      <c r="AG325" s="336"/>
      <c r="AH325" s="336"/>
    </row>
    <row r="326" spans="1:34" s="342" customFormat="1" ht="40.5" customHeight="1">
      <c r="A326" s="331"/>
      <c r="B326" s="332"/>
      <c r="C326" s="343"/>
      <c r="D326" s="637" t="s">
        <v>2734</v>
      </c>
      <c r="E326" s="637"/>
      <c r="F326" s="637"/>
      <c r="G326" s="637"/>
      <c r="H326" s="637"/>
      <c r="I326" s="637"/>
      <c r="J326" s="637"/>
      <c r="K326" s="637"/>
      <c r="L326" s="332" t="s">
        <v>15</v>
      </c>
      <c r="M326" s="332"/>
      <c r="N326" s="332"/>
      <c r="O326" s="333"/>
      <c r="P326" s="332"/>
      <c r="Q326" s="332"/>
      <c r="R326" s="332"/>
      <c r="S326" s="334"/>
      <c r="T326" s="331"/>
      <c r="U326" s="336"/>
      <c r="V326" s="336"/>
      <c r="W326" s="336"/>
      <c r="X326" s="336"/>
      <c r="Y326" s="336"/>
      <c r="Z326" s="336"/>
      <c r="AA326" s="336"/>
      <c r="AB326" s="336"/>
      <c r="AC326" s="336"/>
      <c r="AD326" s="336"/>
      <c r="AE326" s="336"/>
      <c r="AF326" s="336"/>
      <c r="AG326" s="336"/>
    </row>
    <row r="327" spans="1:34">
      <c r="A327" s="337"/>
      <c r="B327" s="337"/>
      <c r="C327" s="337"/>
      <c r="D327" s="337"/>
      <c r="E327" s="337"/>
      <c r="F327" s="337"/>
      <c r="G327" s="337"/>
      <c r="H327" s="337"/>
      <c r="I327" s="337"/>
      <c r="J327" s="337"/>
      <c r="K327" s="337"/>
      <c r="L327" s="337"/>
      <c r="M327" s="337"/>
      <c r="N327" s="337"/>
      <c r="O327" s="337"/>
      <c r="P327" s="337"/>
      <c r="Q327" s="337"/>
      <c r="R327" s="337"/>
      <c r="S327" s="337"/>
      <c r="T327" s="337"/>
      <c r="U327" s="336"/>
      <c r="V327" s="336"/>
      <c r="W327" s="336"/>
      <c r="X327" s="336"/>
    </row>
    <row r="328" spans="1:34" s="342" customFormat="1" ht="40.5" customHeight="1">
      <c r="A328" s="331"/>
      <c r="B328" s="332"/>
      <c r="C328" s="332" t="s">
        <v>2733</v>
      </c>
      <c r="D328" s="339"/>
      <c r="E328" s="340"/>
      <c r="F328" s="332"/>
      <c r="G328" s="332"/>
      <c r="H328" s="341"/>
      <c r="I328" s="332"/>
      <c r="J328" s="332"/>
      <c r="K328" s="332"/>
      <c r="L328" s="332"/>
      <c r="M328" s="332"/>
      <c r="N328" s="332"/>
      <c r="O328" s="332"/>
      <c r="P328" s="333"/>
      <c r="Q328" s="332"/>
      <c r="R328" s="332"/>
      <c r="S328" s="332"/>
      <c r="T328" s="331"/>
      <c r="U328" s="336"/>
      <c r="V328" s="336"/>
      <c r="W328" s="336"/>
      <c r="X328" s="336"/>
      <c r="Y328" s="336"/>
      <c r="Z328" s="336"/>
      <c r="AA328" s="336"/>
      <c r="AB328" s="336"/>
      <c r="AC328" s="336"/>
      <c r="AD328" s="336"/>
      <c r="AE328" s="336"/>
      <c r="AF328" s="336"/>
      <c r="AG328" s="336"/>
      <c r="AH328" s="336"/>
    </row>
    <row r="329" spans="1:34" s="342" customFormat="1" ht="40.5" customHeight="1">
      <c r="A329" s="331"/>
      <c r="B329" s="332"/>
      <c r="C329" s="343"/>
      <c r="D329" s="637" t="s">
        <v>2732</v>
      </c>
      <c r="E329" s="637"/>
      <c r="F329" s="637"/>
      <c r="G329" s="637"/>
      <c r="H329" s="637"/>
      <c r="I329" s="637"/>
      <c r="J329" s="637"/>
      <c r="K329" s="637"/>
      <c r="L329" s="332"/>
      <c r="M329" s="332"/>
      <c r="N329" s="332"/>
      <c r="O329" s="333"/>
      <c r="P329" s="332"/>
      <c r="Q329" s="332"/>
      <c r="R329" s="332"/>
      <c r="S329" s="334"/>
      <c r="T329" s="331"/>
      <c r="U329" s="336"/>
      <c r="V329" s="336"/>
      <c r="W329" s="336"/>
      <c r="X329" s="336"/>
      <c r="Y329" s="336"/>
      <c r="Z329" s="336"/>
      <c r="AA329" s="336"/>
      <c r="AB329" s="336"/>
      <c r="AC329" s="336"/>
      <c r="AD329" s="336"/>
      <c r="AE329" s="336"/>
      <c r="AF329" s="336"/>
      <c r="AG329" s="336"/>
    </row>
    <row r="330" spans="1:34" s="342" customFormat="1" ht="40.5" customHeight="1">
      <c r="A330" s="331"/>
      <c r="B330" s="332"/>
      <c r="C330" s="343"/>
      <c r="D330" s="637" t="s">
        <v>2731</v>
      </c>
      <c r="E330" s="637"/>
      <c r="F330" s="637"/>
      <c r="G330" s="637"/>
      <c r="H330" s="637"/>
      <c r="I330" s="637"/>
      <c r="J330" s="637"/>
      <c r="K330" s="637"/>
      <c r="L330" s="332" t="s">
        <v>15</v>
      </c>
      <c r="M330" s="332"/>
      <c r="N330" s="332"/>
      <c r="O330" s="333"/>
      <c r="P330" s="332"/>
      <c r="Q330" s="332"/>
      <c r="R330" s="332"/>
      <c r="S330" s="334"/>
      <c r="T330" s="331"/>
      <c r="U330" s="336"/>
      <c r="V330" s="336"/>
      <c r="W330" s="336"/>
      <c r="X330" s="336"/>
      <c r="Y330" s="336"/>
      <c r="Z330" s="336"/>
      <c r="AA330" s="336"/>
      <c r="AB330" s="336"/>
      <c r="AC330" s="336"/>
      <c r="AD330" s="336"/>
      <c r="AE330" s="336"/>
      <c r="AF330" s="336"/>
      <c r="AG330" s="336"/>
    </row>
    <row r="331" spans="1:34">
      <c r="A331" s="337"/>
      <c r="B331" s="337"/>
      <c r="C331" s="337"/>
      <c r="D331" s="337"/>
      <c r="E331" s="337"/>
      <c r="F331" s="337"/>
      <c r="G331" s="337"/>
      <c r="H331" s="337"/>
      <c r="I331" s="337"/>
      <c r="J331" s="337"/>
      <c r="K331" s="337"/>
      <c r="L331" s="337"/>
      <c r="M331" s="337"/>
      <c r="N331" s="337"/>
      <c r="O331" s="337"/>
      <c r="P331" s="337"/>
      <c r="Q331" s="337"/>
      <c r="R331" s="337"/>
      <c r="S331" s="337"/>
      <c r="T331" s="337"/>
      <c r="U331" s="336"/>
      <c r="V331" s="336"/>
      <c r="W331" s="336"/>
      <c r="X331" s="336"/>
    </row>
    <row r="332" spans="1:34" s="342" customFormat="1" ht="40.5" customHeight="1">
      <c r="A332" s="331"/>
      <c r="B332" s="332"/>
      <c r="C332" s="332" t="s">
        <v>2730</v>
      </c>
      <c r="D332" s="339"/>
      <c r="E332" s="340"/>
      <c r="F332" s="332"/>
      <c r="G332" s="332"/>
      <c r="H332" s="341"/>
      <c r="I332" s="332"/>
      <c r="J332" s="332"/>
      <c r="K332" s="332"/>
      <c r="L332" s="332"/>
      <c r="M332" s="332"/>
      <c r="N332" s="332"/>
      <c r="O332" s="332"/>
      <c r="P332" s="333"/>
      <c r="Q332" s="332"/>
      <c r="R332" s="332"/>
      <c r="S332" s="332"/>
      <c r="T332" s="331"/>
      <c r="U332" s="336"/>
      <c r="V332" s="336"/>
      <c r="W332" s="336"/>
      <c r="X332" s="336"/>
      <c r="Y332" s="336"/>
      <c r="Z332" s="336"/>
      <c r="AA332" s="336"/>
      <c r="AB332" s="336"/>
      <c r="AC332" s="336"/>
      <c r="AD332" s="336"/>
      <c r="AE332" s="336"/>
      <c r="AF332" s="336"/>
      <c r="AG332" s="336"/>
      <c r="AH332" s="336"/>
    </row>
    <row r="333" spans="1:34" s="342" customFormat="1" ht="40.5" customHeight="1">
      <c r="A333" s="331"/>
      <c r="B333" s="332"/>
      <c r="C333" s="343"/>
      <c r="D333" s="637" t="s">
        <v>2729</v>
      </c>
      <c r="E333" s="637"/>
      <c r="F333" s="637"/>
      <c r="G333" s="637"/>
      <c r="H333" s="637"/>
      <c r="I333" s="637"/>
      <c r="J333" s="637"/>
      <c r="K333" s="637"/>
      <c r="L333" s="332"/>
      <c r="M333" s="332"/>
      <c r="N333" s="332"/>
      <c r="O333" s="333"/>
      <c r="P333" s="332"/>
      <c r="Q333" s="332"/>
      <c r="R333" s="332"/>
      <c r="S333" s="334"/>
      <c r="T333" s="331"/>
      <c r="U333" s="336"/>
      <c r="V333" s="336"/>
      <c r="W333" s="336"/>
      <c r="X333" s="336"/>
      <c r="Y333" s="336"/>
      <c r="Z333" s="336"/>
      <c r="AA333" s="336"/>
      <c r="AB333" s="336"/>
      <c r="AC333" s="336"/>
      <c r="AD333" s="336"/>
      <c r="AE333" s="336"/>
      <c r="AF333" s="336"/>
      <c r="AG333" s="336"/>
    </row>
    <row r="334" spans="1:34">
      <c r="A334" s="337"/>
      <c r="B334" s="337"/>
      <c r="C334" s="337"/>
      <c r="D334" s="337"/>
      <c r="E334" s="337"/>
      <c r="F334" s="337"/>
      <c r="G334" s="337"/>
      <c r="H334" s="337"/>
      <c r="I334" s="337"/>
      <c r="J334" s="337"/>
      <c r="K334" s="337"/>
      <c r="L334" s="337"/>
      <c r="M334" s="337"/>
      <c r="N334" s="337"/>
      <c r="O334" s="337"/>
      <c r="P334" s="337"/>
      <c r="Q334" s="337"/>
      <c r="R334" s="337"/>
      <c r="S334" s="337"/>
      <c r="T334" s="337"/>
      <c r="U334" s="336"/>
      <c r="V334" s="336"/>
      <c r="W334" s="336"/>
      <c r="X334" s="336"/>
    </row>
    <row r="335" spans="1:34" s="342" customFormat="1" ht="40.5" customHeight="1">
      <c r="A335" s="331"/>
      <c r="B335" s="332"/>
      <c r="C335" s="332" t="s">
        <v>2728</v>
      </c>
      <c r="D335" s="339"/>
      <c r="E335" s="340"/>
      <c r="F335" s="332"/>
      <c r="G335" s="332"/>
      <c r="H335" s="341"/>
      <c r="I335" s="332"/>
      <c r="J335" s="332"/>
      <c r="K335" s="332"/>
      <c r="L335" s="332"/>
      <c r="M335" s="332"/>
      <c r="N335" s="332"/>
      <c r="O335" s="332"/>
      <c r="P335" s="333"/>
      <c r="Q335" s="332"/>
      <c r="R335" s="332"/>
      <c r="S335" s="332"/>
      <c r="T335" s="331"/>
      <c r="U335" s="336"/>
      <c r="V335" s="336"/>
      <c r="W335" s="336"/>
      <c r="X335" s="336"/>
      <c r="Y335" s="336"/>
      <c r="Z335" s="336"/>
      <c r="AA335" s="336"/>
      <c r="AB335" s="336"/>
      <c r="AC335" s="336"/>
      <c r="AD335" s="336"/>
      <c r="AE335" s="336"/>
      <c r="AF335" s="336"/>
      <c r="AG335" s="336"/>
      <c r="AH335" s="336"/>
    </row>
    <row r="336" spans="1:34" s="342" customFormat="1" ht="28.5">
      <c r="A336" s="331"/>
      <c r="B336" s="453"/>
      <c r="C336" s="340" t="s">
        <v>2727</v>
      </c>
      <c r="D336" s="340"/>
      <c r="E336" s="340"/>
      <c r="F336" s="340"/>
      <c r="G336" s="340"/>
      <c r="H336" s="340"/>
      <c r="I336" s="340"/>
      <c r="J336" s="340"/>
      <c r="K336" s="340"/>
      <c r="L336" s="340"/>
      <c r="M336" s="332"/>
      <c r="N336" s="332"/>
      <c r="O336" s="333"/>
      <c r="P336" s="332"/>
      <c r="Q336" s="332"/>
      <c r="R336" s="332"/>
      <c r="S336" s="334"/>
      <c r="T336" s="331"/>
      <c r="U336" s="336"/>
      <c r="V336" s="336"/>
      <c r="W336" s="336"/>
      <c r="X336" s="336"/>
      <c r="Y336" s="336"/>
      <c r="Z336" s="336"/>
      <c r="AA336" s="336"/>
      <c r="AB336" s="336"/>
      <c r="AC336" s="336"/>
      <c r="AD336" s="336"/>
      <c r="AE336" s="336"/>
      <c r="AF336" s="336"/>
      <c r="AG336" s="336"/>
    </row>
    <row r="337" spans="1:34">
      <c r="A337" s="337"/>
      <c r="B337" s="337"/>
      <c r="C337" s="337"/>
      <c r="D337" s="337"/>
      <c r="E337" s="337"/>
      <c r="F337" s="337"/>
      <c r="G337" s="337"/>
      <c r="H337" s="337"/>
      <c r="I337" s="337"/>
      <c r="J337" s="337"/>
      <c r="K337" s="337"/>
      <c r="L337" s="337"/>
      <c r="M337" s="337"/>
      <c r="N337" s="337"/>
      <c r="O337" s="337"/>
      <c r="P337" s="337"/>
      <c r="Q337" s="337"/>
      <c r="R337" s="337"/>
      <c r="S337" s="337"/>
      <c r="T337" s="337"/>
      <c r="U337" s="336"/>
      <c r="V337" s="336"/>
      <c r="W337" s="336"/>
      <c r="X337" s="336"/>
    </row>
    <row r="338" spans="1:34" s="342" customFormat="1" ht="40.5" customHeight="1">
      <c r="A338" s="331"/>
      <c r="B338" s="332"/>
      <c r="C338" s="332" t="s">
        <v>2726</v>
      </c>
      <c r="D338" s="339"/>
      <c r="E338" s="340"/>
      <c r="F338" s="332"/>
      <c r="G338" s="332"/>
      <c r="H338" s="341"/>
      <c r="I338" s="332"/>
      <c r="J338" s="332"/>
      <c r="K338" s="332"/>
      <c r="L338" s="332"/>
      <c r="M338" s="332"/>
      <c r="N338" s="332"/>
      <c r="O338" s="332"/>
      <c r="P338" s="333"/>
      <c r="Q338" s="332"/>
      <c r="R338" s="332"/>
      <c r="S338" s="332"/>
      <c r="T338" s="331"/>
      <c r="U338" s="336"/>
      <c r="V338" s="336"/>
      <c r="W338" s="336"/>
      <c r="X338" s="336"/>
      <c r="Y338" s="336"/>
      <c r="Z338" s="336"/>
      <c r="AA338" s="336"/>
      <c r="AB338" s="336"/>
      <c r="AC338" s="336"/>
      <c r="AD338" s="336"/>
      <c r="AE338" s="336"/>
      <c r="AF338" s="336"/>
      <c r="AG338" s="336"/>
      <c r="AH338" s="336"/>
    </row>
    <row r="339" spans="1:34" s="342" customFormat="1" ht="28.5">
      <c r="A339" s="331"/>
      <c r="B339" s="453"/>
      <c r="C339" s="340" t="s">
        <v>2725</v>
      </c>
      <c r="D339" s="340"/>
      <c r="E339" s="340"/>
      <c r="F339" s="340"/>
      <c r="G339" s="340"/>
      <c r="H339" s="340"/>
      <c r="I339" s="340"/>
      <c r="J339" s="340"/>
      <c r="K339" s="340"/>
      <c r="L339" s="340"/>
      <c r="M339" s="332"/>
      <c r="N339" s="332"/>
      <c r="O339" s="333"/>
      <c r="P339" s="332"/>
      <c r="Q339" s="332"/>
      <c r="R339" s="332"/>
      <c r="S339" s="334"/>
      <c r="T339" s="331"/>
      <c r="U339" s="336"/>
      <c r="V339" s="336"/>
      <c r="W339" s="336"/>
      <c r="X339" s="336"/>
      <c r="Y339" s="336"/>
      <c r="Z339" s="336"/>
      <c r="AA339" s="336"/>
      <c r="AB339" s="336"/>
      <c r="AC339" s="336"/>
      <c r="AD339" s="336"/>
      <c r="AE339" s="336"/>
      <c r="AF339" s="336"/>
      <c r="AG339" s="336"/>
    </row>
    <row r="340" spans="1:34">
      <c r="A340" s="337"/>
      <c r="B340" s="337"/>
      <c r="C340" s="337"/>
      <c r="D340" s="337"/>
      <c r="E340" s="337"/>
      <c r="F340" s="337"/>
      <c r="G340" s="337"/>
      <c r="H340" s="337"/>
      <c r="I340" s="337"/>
      <c r="J340" s="337"/>
      <c r="K340" s="337"/>
      <c r="L340" s="337"/>
      <c r="M340" s="337"/>
      <c r="N340" s="337"/>
      <c r="O340" s="337"/>
      <c r="P340" s="337"/>
      <c r="Q340" s="337"/>
      <c r="R340" s="337"/>
      <c r="S340" s="337"/>
      <c r="T340" s="337"/>
      <c r="U340" s="336"/>
      <c r="V340" s="336"/>
      <c r="W340" s="336"/>
      <c r="X340" s="336"/>
    </row>
    <row r="341" spans="1:34" s="342" customFormat="1" ht="40.5" customHeight="1">
      <c r="A341" s="331"/>
      <c r="B341" s="332"/>
      <c r="C341" s="332" t="s">
        <v>2724</v>
      </c>
      <c r="D341" s="339"/>
      <c r="E341" s="340"/>
      <c r="F341" s="332"/>
      <c r="G341" s="332"/>
      <c r="H341" s="341"/>
      <c r="I341" s="332"/>
      <c r="J341" s="332"/>
      <c r="K341" s="332"/>
      <c r="L341" s="332"/>
      <c r="M341" s="332"/>
      <c r="N341" s="332"/>
      <c r="O341" s="332"/>
      <c r="P341" s="333"/>
      <c r="Q341" s="332"/>
      <c r="R341" s="332"/>
      <c r="S341" s="332"/>
      <c r="T341" s="331"/>
      <c r="U341" s="336"/>
      <c r="V341" s="336"/>
      <c r="W341" s="336"/>
      <c r="X341" s="336"/>
      <c r="Y341" s="336"/>
      <c r="Z341" s="336"/>
      <c r="AA341" s="336"/>
      <c r="AB341" s="336"/>
      <c r="AC341" s="336"/>
      <c r="AD341" s="336"/>
      <c r="AE341" s="336"/>
      <c r="AF341" s="336"/>
      <c r="AG341" s="336"/>
      <c r="AH341" s="336"/>
    </row>
    <row r="342" spans="1:34" s="342" customFormat="1" ht="28.5">
      <c r="A342" s="331"/>
      <c r="B342" s="453"/>
      <c r="C342" s="340" t="s">
        <v>2723</v>
      </c>
      <c r="D342" s="340"/>
      <c r="E342" s="340"/>
      <c r="F342" s="340"/>
      <c r="G342" s="340"/>
      <c r="H342" s="340"/>
      <c r="I342" s="340"/>
      <c r="J342" s="340"/>
      <c r="K342" s="340"/>
      <c r="L342" s="340"/>
      <c r="M342" s="332"/>
      <c r="N342" s="332"/>
      <c r="O342" s="333"/>
      <c r="P342" s="332"/>
      <c r="Q342" s="332"/>
      <c r="R342" s="332"/>
      <c r="S342" s="334"/>
      <c r="T342" s="331"/>
      <c r="U342" s="336"/>
      <c r="V342" s="336"/>
      <c r="W342" s="336"/>
      <c r="X342" s="336"/>
      <c r="Y342" s="336"/>
      <c r="Z342" s="336"/>
      <c r="AA342" s="336"/>
      <c r="AB342" s="336"/>
      <c r="AC342" s="336"/>
      <c r="AD342" s="336"/>
      <c r="AE342" s="336"/>
      <c r="AF342" s="336"/>
      <c r="AG342" s="336"/>
    </row>
    <row r="343" spans="1:34" s="342" customFormat="1" ht="28.5">
      <c r="A343" s="331"/>
      <c r="B343" s="453"/>
      <c r="C343" s="332"/>
      <c r="D343" s="506" t="s">
        <v>2722</v>
      </c>
      <c r="E343" s="506"/>
      <c r="F343" s="506"/>
      <c r="G343" s="506"/>
      <c r="H343" s="506"/>
      <c r="I343" s="506"/>
      <c r="J343" s="506"/>
      <c r="K343" s="506"/>
      <c r="L343" s="506"/>
      <c r="M343" s="332"/>
      <c r="N343" s="332"/>
      <c r="O343" s="333"/>
      <c r="P343" s="332"/>
      <c r="Q343" s="332"/>
      <c r="R343" s="332"/>
      <c r="S343" s="334"/>
      <c r="T343" s="331"/>
      <c r="U343" s="336"/>
      <c r="V343" s="336"/>
      <c r="W343" s="336"/>
      <c r="X343" s="336"/>
      <c r="Y343" s="336"/>
      <c r="Z343" s="336"/>
      <c r="AA343" s="336"/>
      <c r="AB343" s="336"/>
      <c r="AC343" s="336"/>
      <c r="AD343" s="336"/>
      <c r="AE343" s="336"/>
      <c r="AF343" s="336"/>
      <c r="AG343" s="336"/>
    </row>
    <row r="344" spans="1:34" s="342" customFormat="1" ht="28.5">
      <c r="A344" s="331"/>
      <c r="B344" s="453"/>
      <c r="C344" s="332"/>
      <c r="D344" s="506" t="s">
        <v>2721</v>
      </c>
      <c r="E344" s="506"/>
      <c r="F344" s="506"/>
      <c r="G344" s="506"/>
      <c r="H344" s="506"/>
      <c r="I344" s="506"/>
      <c r="J344" s="506"/>
      <c r="K344" s="506"/>
      <c r="L344" s="506"/>
      <c r="M344" s="332"/>
      <c r="N344" s="332"/>
      <c r="O344" s="333"/>
      <c r="P344" s="332"/>
      <c r="Q344" s="332"/>
      <c r="R344" s="332"/>
      <c r="S344" s="334"/>
      <c r="T344" s="331"/>
      <c r="U344" s="336"/>
      <c r="V344" s="336"/>
      <c r="W344" s="336"/>
      <c r="X344" s="336"/>
      <c r="Y344" s="336"/>
      <c r="Z344" s="336"/>
      <c r="AA344" s="336"/>
      <c r="AB344" s="336"/>
      <c r="AC344" s="336"/>
      <c r="AD344" s="336"/>
      <c r="AE344" s="336"/>
      <c r="AF344" s="336"/>
      <c r="AG344" s="336"/>
    </row>
    <row r="345" spans="1:34" s="342" customFormat="1" ht="28.5">
      <c r="A345" s="331"/>
      <c r="B345" s="453"/>
      <c r="C345" s="332"/>
      <c r="D345" s="506" t="s">
        <v>2720</v>
      </c>
      <c r="E345" s="506"/>
      <c r="F345" s="506"/>
      <c r="G345" s="506"/>
      <c r="H345" s="506"/>
      <c r="I345" s="506"/>
      <c r="J345" s="506"/>
      <c r="K345" s="506"/>
      <c r="L345" s="506"/>
      <c r="M345" s="332"/>
      <c r="N345" s="332"/>
      <c r="O345" s="333"/>
      <c r="P345" s="332"/>
      <c r="Q345" s="332"/>
      <c r="R345" s="332"/>
      <c r="S345" s="334"/>
      <c r="T345" s="331"/>
      <c r="U345" s="336"/>
      <c r="V345" s="336"/>
      <c r="W345" s="336"/>
      <c r="X345" s="336"/>
      <c r="Y345" s="336"/>
      <c r="Z345" s="336"/>
      <c r="AA345" s="336"/>
      <c r="AB345" s="336"/>
      <c r="AC345" s="336"/>
      <c r="AD345" s="336"/>
      <c r="AE345" s="336"/>
      <c r="AF345" s="336"/>
      <c r="AG345" s="336"/>
    </row>
    <row r="346" spans="1:34" s="342" customFormat="1" ht="28.5">
      <c r="A346" s="331"/>
      <c r="B346" s="453"/>
      <c r="C346" s="332"/>
      <c r="D346" s="506" t="s">
        <v>2719</v>
      </c>
      <c r="E346" s="506"/>
      <c r="F346" s="506"/>
      <c r="G346" s="506"/>
      <c r="H346" s="506"/>
      <c r="I346" s="506"/>
      <c r="J346" s="506"/>
      <c r="K346" s="506"/>
      <c r="L346" s="506"/>
      <c r="M346" s="332"/>
      <c r="N346" s="332"/>
      <c r="O346" s="333"/>
      <c r="P346" s="332"/>
      <c r="Q346" s="332"/>
      <c r="R346" s="332"/>
      <c r="S346" s="334"/>
      <c r="T346" s="331"/>
      <c r="U346" s="336"/>
      <c r="V346" s="336"/>
      <c r="W346" s="336"/>
      <c r="X346" s="336"/>
      <c r="Y346" s="336"/>
      <c r="Z346" s="336"/>
      <c r="AA346" s="336"/>
      <c r="AB346" s="336"/>
      <c r="AC346" s="336"/>
      <c r="AD346" s="336"/>
      <c r="AE346" s="336"/>
      <c r="AF346" s="336"/>
      <c r="AG346" s="336"/>
    </row>
    <row r="347" spans="1:34">
      <c r="A347" s="337"/>
      <c r="B347" s="337"/>
      <c r="C347" s="337"/>
      <c r="D347" s="337"/>
      <c r="E347" s="337"/>
      <c r="F347" s="337"/>
      <c r="G347" s="337"/>
      <c r="H347" s="337"/>
      <c r="I347" s="337"/>
      <c r="J347" s="337"/>
      <c r="K347" s="337"/>
      <c r="L347" s="337"/>
      <c r="M347" s="337"/>
      <c r="N347" s="337"/>
      <c r="O347" s="337"/>
      <c r="P347" s="337"/>
      <c r="Q347" s="337"/>
      <c r="R347" s="337"/>
      <c r="S347" s="337"/>
      <c r="T347" s="337"/>
      <c r="U347" s="336"/>
      <c r="V347" s="336"/>
      <c r="W347" s="336"/>
      <c r="X347" s="336"/>
    </row>
    <row r="348" spans="1:34" s="342" customFormat="1" ht="40.5" customHeight="1">
      <c r="A348" s="331"/>
      <c r="B348" s="332"/>
      <c r="C348" s="332" t="s">
        <v>2718</v>
      </c>
      <c r="D348" s="339"/>
      <c r="E348" s="340"/>
      <c r="F348" s="332"/>
      <c r="G348" s="332"/>
      <c r="H348" s="341"/>
      <c r="I348" s="332"/>
      <c r="J348" s="332"/>
      <c r="K348" s="332"/>
      <c r="L348" s="332"/>
      <c r="M348" s="332"/>
      <c r="N348" s="332"/>
      <c r="O348" s="332"/>
      <c r="P348" s="333"/>
      <c r="Q348" s="332"/>
      <c r="R348" s="332"/>
      <c r="S348" s="332"/>
      <c r="T348" s="331"/>
      <c r="U348" s="336"/>
      <c r="V348" s="336"/>
      <c r="W348" s="336"/>
      <c r="X348" s="336"/>
      <c r="Y348" s="336"/>
      <c r="Z348" s="336"/>
      <c r="AA348" s="336"/>
      <c r="AB348" s="336"/>
      <c r="AC348" s="336"/>
      <c r="AD348" s="336"/>
      <c r="AE348" s="336"/>
      <c r="AF348" s="336"/>
      <c r="AG348" s="336"/>
      <c r="AH348" s="336"/>
    </row>
    <row r="349" spans="1:34" s="342" customFormat="1" ht="28.5">
      <c r="A349" s="331"/>
      <c r="B349" s="453"/>
      <c r="C349" s="340" t="s">
        <v>2717</v>
      </c>
      <c r="D349" s="340"/>
      <c r="E349" s="340"/>
      <c r="F349" s="340"/>
      <c r="G349" s="340"/>
      <c r="H349" s="340"/>
      <c r="I349" s="340"/>
      <c r="J349" s="340"/>
      <c r="K349" s="340"/>
      <c r="L349" s="340"/>
      <c r="M349" s="332"/>
      <c r="N349" s="332"/>
      <c r="O349" s="333"/>
      <c r="P349" s="332"/>
      <c r="Q349" s="332"/>
      <c r="R349" s="332"/>
      <c r="S349" s="334"/>
      <c r="T349" s="331"/>
      <c r="U349" s="336"/>
      <c r="V349" s="336"/>
      <c r="W349" s="336"/>
      <c r="X349" s="336"/>
      <c r="Y349" s="336"/>
      <c r="Z349" s="336"/>
      <c r="AA349" s="336"/>
      <c r="AB349" s="336"/>
      <c r="AC349" s="336"/>
      <c r="AD349" s="336"/>
      <c r="AE349" s="336"/>
      <c r="AF349" s="336"/>
      <c r="AG349" s="336"/>
    </row>
    <row r="350" spans="1:34">
      <c r="A350" s="337"/>
      <c r="B350" s="337"/>
      <c r="C350" s="337"/>
      <c r="D350" s="337"/>
      <c r="E350" s="337"/>
      <c r="F350" s="337"/>
      <c r="G350" s="337"/>
      <c r="H350" s="337"/>
      <c r="I350" s="337"/>
      <c r="J350" s="337"/>
      <c r="K350" s="337"/>
      <c r="L350" s="337"/>
      <c r="M350" s="337"/>
      <c r="N350" s="337"/>
      <c r="O350" s="337"/>
      <c r="P350" s="337"/>
      <c r="Q350" s="337"/>
      <c r="R350" s="337"/>
      <c r="S350" s="337"/>
      <c r="T350" s="337"/>
      <c r="U350" s="336"/>
      <c r="V350" s="336"/>
      <c r="W350" s="336"/>
      <c r="X350" s="336"/>
    </row>
    <row r="351" spans="1:34" s="342" customFormat="1" ht="40.5" customHeight="1">
      <c r="A351" s="331"/>
      <c r="B351" s="332"/>
      <c r="C351" s="454" t="s">
        <v>2716</v>
      </c>
      <c r="D351" s="452"/>
      <c r="E351" s="340"/>
      <c r="F351" s="332"/>
      <c r="G351" s="332"/>
      <c r="H351" s="341"/>
      <c r="I351" s="332"/>
      <c r="J351" s="332"/>
      <c r="K351" s="332"/>
      <c r="L351" s="332"/>
      <c r="M351" s="332"/>
      <c r="N351" s="332"/>
      <c r="O351" s="332"/>
      <c r="P351" s="333"/>
      <c r="Q351" s="332"/>
      <c r="R351" s="332"/>
      <c r="S351" s="332"/>
      <c r="T351" s="331"/>
      <c r="U351" s="336"/>
      <c r="V351" s="336"/>
      <c r="W351" s="336"/>
      <c r="X351" s="336"/>
      <c r="Y351" s="336"/>
      <c r="Z351" s="336"/>
      <c r="AA351" s="336"/>
      <c r="AB351" s="336"/>
      <c r="AC351" s="336"/>
      <c r="AD351" s="336"/>
      <c r="AE351" s="336"/>
      <c r="AF351" s="336"/>
      <c r="AG351" s="336"/>
      <c r="AH351" s="336"/>
    </row>
    <row r="352" spans="1:34" s="342" customFormat="1" ht="28.5">
      <c r="A352" s="331"/>
      <c r="B352" s="453"/>
      <c r="C352" s="452"/>
      <c r="D352" s="340" t="s">
        <v>2715</v>
      </c>
      <c r="E352" s="340"/>
      <c r="F352" s="340"/>
      <c r="G352" s="340"/>
      <c r="H352" s="340"/>
      <c r="I352" s="340"/>
      <c r="J352" s="340"/>
      <c r="K352" s="340"/>
      <c r="L352" s="340"/>
      <c r="M352" s="332"/>
      <c r="N352" s="332"/>
      <c r="O352" s="333"/>
      <c r="P352" s="332"/>
      <c r="Q352" s="332"/>
      <c r="R352" s="332"/>
      <c r="S352" s="334"/>
      <c r="T352" s="331"/>
      <c r="U352" s="336"/>
      <c r="V352" s="336"/>
      <c r="W352" s="336"/>
      <c r="X352" s="336"/>
      <c r="Y352" s="336"/>
      <c r="Z352" s="336"/>
      <c r="AA352" s="336"/>
      <c r="AB352" s="336"/>
      <c r="AC352" s="336"/>
      <c r="AD352" s="336"/>
      <c r="AE352" s="336"/>
      <c r="AF352" s="336"/>
      <c r="AG352" s="336"/>
    </row>
    <row r="353" spans="1:34">
      <c r="A353" s="337"/>
      <c r="B353" s="337"/>
      <c r="C353" s="337"/>
      <c r="D353" s="337"/>
      <c r="E353" s="337"/>
      <c r="F353" s="337"/>
      <c r="G353" s="337"/>
      <c r="H353" s="337"/>
      <c r="I353" s="337"/>
      <c r="J353" s="337"/>
      <c r="K353" s="337"/>
      <c r="L353" s="337"/>
      <c r="M353" s="337"/>
      <c r="N353" s="337"/>
      <c r="O353" s="337"/>
      <c r="P353" s="337"/>
      <c r="Q353" s="337"/>
      <c r="R353" s="337"/>
      <c r="S353" s="337"/>
      <c r="T353" s="337"/>
      <c r="U353" s="336"/>
      <c r="V353" s="336"/>
      <c r="W353" s="336"/>
      <c r="X353" s="336"/>
    </row>
    <row r="354" spans="1:34" s="342" customFormat="1" ht="40.5" customHeight="1">
      <c r="A354" s="331"/>
      <c r="B354" s="332"/>
      <c r="C354" s="454" t="s">
        <v>2714</v>
      </c>
      <c r="D354" s="452"/>
      <c r="E354" s="340"/>
      <c r="F354" s="332"/>
      <c r="G354" s="332"/>
      <c r="H354" s="341"/>
      <c r="I354" s="332"/>
      <c r="J354" s="332"/>
      <c r="K354" s="332"/>
      <c r="L354" s="332"/>
      <c r="M354" s="332"/>
      <c r="N354" s="332"/>
      <c r="O354" s="332"/>
      <c r="P354" s="333"/>
      <c r="Q354" s="332"/>
      <c r="R354" s="332"/>
      <c r="S354" s="332"/>
      <c r="T354" s="331"/>
      <c r="U354" s="336"/>
      <c r="V354" s="336"/>
      <c r="W354" s="336"/>
      <c r="X354" s="336"/>
      <c r="Y354" s="336"/>
      <c r="Z354" s="336"/>
      <c r="AA354" s="336"/>
      <c r="AB354" s="336"/>
      <c r="AC354" s="336"/>
      <c r="AD354" s="336"/>
      <c r="AE354" s="336"/>
      <c r="AF354" s="336"/>
      <c r="AG354" s="336"/>
      <c r="AH354" s="336"/>
    </row>
    <row r="355" spans="1:34" s="342" customFormat="1" ht="28.5">
      <c r="A355" s="331"/>
      <c r="B355" s="453"/>
      <c r="C355" s="452"/>
      <c r="D355" s="340" t="s">
        <v>2713</v>
      </c>
      <c r="E355" s="340"/>
      <c r="F355" s="340"/>
      <c r="G355" s="340"/>
      <c r="H355" s="340"/>
      <c r="I355" s="340"/>
      <c r="J355" s="340"/>
      <c r="K355" s="340"/>
      <c r="L355" s="340"/>
      <c r="M355" s="332"/>
      <c r="N355" s="332"/>
      <c r="O355" s="333"/>
      <c r="P355" s="332"/>
      <c r="Q355" s="332"/>
      <c r="R355" s="332"/>
      <c r="S355" s="334"/>
      <c r="T355" s="331"/>
      <c r="U355" s="336"/>
      <c r="V355" s="336"/>
      <c r="W355" s="336"/>
      <c r="X355" s="336"/>
      <c r="Y355" s="336"/>
      <c r="Z355" s="336"/>
      <c r="AA355" s="336"/>
      <c r="AB355" s="336"/>
      <c r="AC355" s="336"/>
      <c r="AD355" s="336"/>
      <c r="AE355" s="336"/>
      <c r="AF355" s="336"/>
      <c r="AG355" s="336"/>
    </row>
    <row r="356" spans="1:34" s="342" customFormat="1" ht="28.5">
      <c r="A356" s="331"/>
      <c r="B356" s="453"/>
      <c r="C356" s="452"/>
      <c r="D356" s="340" t="s">
        <v>2712</v>
      </c>
      <c r="E356" s="340"/>
      <c r="F356" s="340"/>
      <c r="G356" s="340"/>
      <c r="H356" s="340"/>
      <c r="I356" s="340"/>
      <c r="J356" s="340"/>
      <c r="K356" s="340"/>
      <c r="L356" s="340"/>
      <c r="M356" s="332"/>
      <c r="N356" s="332"/>
      <c r="O356" s="333"/>
      <c r="P356" s="332"/>
      <c r="Q356" s="332"/>
      <c r="R356" s="332"/>
      <c r="S356" s="334"/>
      <c r="T356" s="331"/>
      <c r="U356" s="336"/>
      <c r="V356" s="336"/>
      <c r="W356" s="336"/>
      <c r="X356" s="336"/>
      <c r="Y356" s="336"/>
      <c r="Z356" s="336"/>
      <c r="AA356" s="336"/>
      <c r="AB356" s="336"/>
      <c r="AC356" s="336"/>
      <c r="AD356" s="336"/>
      <c r="AE356" s="336"/>
      <c r="AF356" s="336"/>
      <c r="AG356" s="336"/>
    </row>
    <row r="357" spans="1:34" s="342" customFormat="1" ht="28.5">
      <c r="A357" s="331"/>
      <c r="B357" s="453"/>
      <c r="C357" s="452"/>
      <c r="D357" s="340" t="s">
        <v>2711</v>
      </c>
      <c r="E357" s="340"/>
      <c r="F357" s="340"/>
      <c r="G357" s="340"/>
      <c r="H357" s="340"/>
      <c r="I357" s="340"/>
      <c r="J357" s="340"/>
      <c r="K357" s="340"/>
      <c r="L357" s="340"/>
      <c r="M357" s="332"/>
      <c r="N357" s="332"/>
      <c r="O357" s="333"/>
      <c r="P357" s="332"/>
      <c r="Q357" s="332"/>
      <c r="R357" s="332"/>
      <c r="S357" s="334"/>
      <c r="T357" s="331"/>
      <c r="U357" s="336"/>
      <c r="V357" s="336"/>
      <c r="W357" s="336"/>
      <c r="X357" s="336"/>
      <c r="Y357" s="336"/>
      <c r="Z357" s="336"/>
      <c r="AA357" s="336"/>
      <c r="AB357" s="336"/>
      <c r="AC357" s="336"/>
      <c r="AD357" s="336"/>
      <c r="AE357" s="336"/>
      <c r="AF357" s="336"/>
      <c r="AG357" s="336"/>
    </row>
    <row r="358" spans="1:34" s="342" customFormat="1" ht="28.5">
      <c r="A358" s="331"/>
      <c r="B358" s="453"/>
      <c r="C358" s="452"/>
      <c r="D358" s="340" t="s">
        <v>2710</v>
      </c>
      <c r="E358" s="340"/>
      <c r="F358" s="340"/>
      <c r="G358" s="340"/>
      <c r="H358" s="340"/>
      <c r="I358" s="340"/>
      <c r="J358" s="340"/>
      <c r="K358" s="340"/>
      <c r="L358" s="340"/>
      <c r="M358" s="332"/>
      <c r="N358" s="332"/>
      <c r="O358" s="333"/>
      <c r="P358" s="332"/>
      <c r="Q358" s="332"/>
      <c r="R358" s="332"/>
      <c r="S358" s="334"/>
      <c r="T358" s="331"/>
      <c r="U358" s="336"/>
      <c r="V358" s="336"/>
      <c r="W358" s="336"/>
      <c r="X358" s="336"/>
      <c r="Y358" s="336"/>
      <c r="Z358" s="336"/>
      <c r="AA358" s="336"/>
      <c r="AB358" s="336"/>
      <c r="AC358" s="336"/>
      <c r="AD358" s="336"/>
      <c r="AE358" s="336"/>
      <c r="AF358" s="336"/>
      <c r="AG358" s="336"/>
    </row>
    <row r="359" spans="1:34">
      <c r="A359" s="337"/>
      <c r="B359" s="337"/>
      <c r="C359" s="337"/>
      <c r="D359" s="337"/>
      <c r="E359" s="337"/>
      <c r="F359" s="337"/>
      <c r="G359" s="337"/>
      <c r="H359" s="337"/>
      <c r="I359" s="337"/>
      <c r="J359" s="337"/>
      <c r="K359" s="337"/>
      <c r="L359" s="337"/>
      <c r="M359" s="337"/>
      <c r="N359" s="337"/>
      <c r="O359" s="337"/>
      <c r="P359" s="337"/>
      <c r="Q359" s="337"/>
      <c r="R359" s="337"/>
      <c r="S359" s="337"/>
      <c r="T359" s="337"/>
      <c r="U359" s="336"/>
      <c r="V359" s="336"/>
      <c r="W359" s="336"/>
      <c r="X359" s="336"/>
    </row>
    <row r="360" spans="1:34" s="342" customFormat="1" ht="40.5" customHeight="1">
      <c r="A360" s="331"/>
      <c r="B360" s="332"/>
      <c r="C360" s="454" t="s">
        <v>2709</v>
      </c>
      <c r="D360" s="452"/>
      <c r="E360" s="340"/>
      <c r="F360" s="332"/>
      <c r="G360" s="332"/>
      <c r="H360" s="341"/>
      <c r="I360" s="332"/>
      <c r="J360" s="332"/>
      <c r="K360" s="332"/>
      <c r="L360" s="332"/>
      <c r="M360" s="332"/>
      <c r="N360" s="332"/>
      <c r="O360" s="332"/>
      <c r="P360" s="333"/>
      <c r="Q360" s="332"/>
      <c r="R360" s="332"/>
      <c r="S360" s="332"/>
      <c r="T360" s="331"/>
      <c r="U360" s="336"/>
      <c r="V360" s="336"/>
      <c r="W360" s="336"/>
      <c r="X360" s="336"/>
      <c r="Y360" s="336"/>
      <c r="Z360" s="336"/>
      <c r="AA360" s="336"/>
      <c r="AB360" s="336"/>
      <c r="AC360" s="336"/>
      <c r="AD360" s="336"/>
      <c r="AE360" s="336"/>
      <c r="AF360" s="336"/>
      <c r="AG360" s="336"/>
      <c r="AH360" s="336"/>
    </row>
    <row r="361" spans="1:34" s="342" customFormat="1" ht="28.5">
      <c r="A361" s="331"/>
      <c r="B361" s="453"/>
      <c r="C361" s="452"/>
      <c r="D361" s="340" t="s">
        <v>2708</v>
      </c>
      <c r="E361" s="340"/>
      <c r="F361" s="340"/>
      <c r="G361" s="340"/>
      <c r="H361" s="340"/>
      <c r="I361" s="340"/>
      <c r="J361" s="340"/>
      <c r="K361" s="340"/>
      <c r="L361" s="340"/>
      <c r="M361" s="332"/>
      <c r="N361" s="332"/>
      <c r="O361" s="333"/>
      <c r="P361" s="332"/>
      <c r="Q361" s="332"/>
      <c r="R361" s="332"/>
      <c r="S361" s="334"/>
      <c r="T361" s="331"/>
      <c r="U361" s="336"/>
      <c r="V361" s="336"/>
      <c r="W361" s="336"/>
      <c r="X361" s="336"/>
      <c r="Y361" s="336"/>
      <c r="Z361" s="336"/>
      <c r="AA361" s="336"/>
      <c r="AB361" s="336"/>
      <c r="AC361" s="336"/>
      <c r="AD361" s="336"/>
      <c r="AE361" s="336"/>
      <c r="AF361" s="336"/>
      <c r="AG361" s="336"/>
    </row>
    <row r="362" spans="1:34" s="342" customFormat="1" ht="28.5">
      <c r="A362" s="331"/>
      <c r="B362" s="453"/>
      <c r="C362" s="452"/>
      <c r="D362" s="340" t="s">
        <v>2707</v>
      </c>
      <c r="E362" s="340"/>
      <c r="F362" s="340"/>
      <c r="G362" s="340"/>
      <c r="H362" s="340"/>
      <c r="I362" s="340"/>
      <c r="J362" s="340"/>
      <c r="K362" s="340"/>
      <c r="L362" s="340"/>
      <c r="M362" s="332"/>
      <c r="N362" s="332"/>
      <c r="O362" s="333"/>
      <c r="P362" s="332"/>
      <c r="Q362" s="332"/>
      <c r="R362" s="332"/>
      <c r="S362" s="334"/>
      <c r="T362" s="331"/>
      <c r="U362" s="336"/>
      <c r="V362" s="336"/>
      <c r="W362" s="336"/>
      <c r="X362" s="336"/>
      <c r="Y362" s="336"/>
      <c r="Z362" s="336"/>
      <c r="AA362" s="336"/>
      <c r="AB362" s="336"/>
      <c r="AC362" s="336"/>
      <c r="AD362" s="336"/>
      <c r="AE362" s="336"/>
      <c r="AF362" s="336"/>
      <c r="AG362" s="336"/>
    </row>
    <row r="363" spans="1:34" s="342" customFormat="1" ht="28.5">
      <c r="A363" s="331"/>
      <c r="B363" s="453"/>
      <c r="C363" s="452"/>
      <c r="D363" s="340" t="s">
        <v>2706</v>
      </c>
      <c r="E363" s="340"/>
      <c r="F363" s="340"/>
      <c r="G363" s="340"/>
      <c r="H363" s="340"/>
      <c r="I363" s="340"/>
      <c r="J363" s="340"/>
      <c r="K363" s="340"/>
      <c r="L363" s="340"/>
      <c r="M363" s="332"/>
      <c r="N363" s="332"/>
      <c r="O363" s="333"/>
      <c r="P363" s="332"/>
      <c r="Q363" s="332"/>
      <c r="R363" s="332"/>
      <c r="S363" s="334"/>
      <c r="T363" s="331"/>
      <c r="U363" s="336"/>
      <c r="V363" s="336"/>
      <c r="W363" s="336"/>
      <c r="X363" s="336"/>
      <c r="Y363" s="336"/>
      <c r="Z363" s="336"/>
      <c r="AA363" s="336"/>
      <c r="AB363" s="336"/>
      <c r="AC363" s="336"/>
      <c r="AD363" s="336"/>
      <c r="AE363" s="336"/>
      <c r="AF363" s="336"/>
      <c r="AG363" s="336"/>
    </row>
    <row r="364" spans="1:34">
      <c r="A364" s="337"/>
      <c r="B364" s="337"/>
      <c r="C364" s="337"/>
      <c r="D364" s="337"/>
      <c r="E364" s="337"/>
      <c r="F364" s="337"/>
      <c r="G364" s="337"/>
      <c r="H364" s="337"/>
      <c r="I364" s="337"/>
      <c r="J364" s="337"/>
      <c r="K364" s="337"/>
      <c r="L364" s="337"/>
      <c r="M364" s="337"/>
      <c r="N364" s="337"/>
      <c r="O364" s="337"/>
      <c r="P364" s="337"/>
      <c r="Q364" s="337"/>
      <c r="R364" s="337"/>
      <c r="S364" s="337"/>
      <c r="T364" s="337"/>
      <c r="U364" s="336"/>
      <c r="V364" s="336"/>
      <c r="W364" s="336"/>
      <c r="X364" s="336"/>
    </row>
    <row r="365" spans="1:34" s="342" customFormat="1" ht="40.5" customHeight="1">
      <c r="A365" s="331"/>
      <c r="B365" s="332"/>
      <c r="C365" s="454" t="s">
        <v>2705</v>
      </c>
      <c r="D365" s="452"/>
      <c r="E365" s="340"/>
      <c r="F365" s="332"/>
      <c r="G365" s="332"/>
      <c r="H365" s="341"/>
      <c r="I365" s="332"/>
      <c r="J365" s="332"/>
      <c r="K365" s="332"/>
      <c r="L365" s="332"/>
      <c r="M365" s="332"/>
      <c r="N365" s="332"/>
      <c r="O365" s="332"/>
      <c r="P365" s="333"/>
      <c r="Q365" s="332"/>
      <c r="R365" s="332"/>
      <c r="S365" s="332"/>
      <c r="T365" s="331"/>
      <c r="U365" s="336"/>
      <c r="V365" s="336"/>
      <c r="W365" s="336"/>
      <c r="X365" s="336"/>
      <c r="Y365" s="336"/>
      <c r="Z365" s="336"/>
      <c r="AA365" s="336"/>
      <c r="AB365" s="336"/>
      <c r="AC365" s="336"/>
      <c r="AD365" s="336"/>
      <c r="AE365" s="336"/>
      <c r="AF365" s="336"/>
      <c r="AG365" s="336"/>
      <c r="AH365" s="336"/>
    </row>
    <row r="366" spans="1:34" s="342" customFormat="1" ht="28.5">
      <c r="A366" s="331"/>
      <c r="B366" s="453"/>
      <c r="C366" s="452"/>
      <c r="D366" s="340" t="s">
        <v>2704</v>
      </c>
      <c r="E366" s="340"/>
      <c r="F366" s="340"/>
      <c r="G366" s="340"/>
      <c r="H366" s="340"/>
      <c r="I366" s="340"/>
      <c r="J366" s="340"/>
      <c r="K366" s="340"/>
      <c r="L366" s="340"/>
      <c r="M366" s="332"/>
      <c r="N366" s="332"/>
      <c r="O366" s="333"/>
      <c r="P366" s="332"/>
      <c r="Q366" s="332"/>
      <c r="R366" s="332"/>
      <c r="S366" s="334"/>
      <c r="T366" s="331"/>
      <c r="U366" s="336"/>
      <c r="V366" s="336"/>
      <c r="W366" s="336"/>
      <c r="X366" s="336"/>
      <c r="Y366" s="336"/>
      <c r="Z366" s="336"/>
      <c r="AA366" s="336"/>
      <c r="AB366" s="336"/>
      <c r="AC366" s="336"/>
      <c r="AD366" s="336"/>
      <c r="AE366" s="336"/>
      <c r="AF366" s="336"/>
      <c r="AG366" s="336"/>
    </row>
    <row r="367" spans="1:34">
      <c r="A367" s="337"/>
      <c r="B367" s="337"/>
      <c r="C367" s="337"/>
      <c r="D367" s="337"/>
      <c r="E367" s="337"/>
      <c r="F367" s="337"/>
      <c r="G367" s="337"/>
      <c r="H367" s="337"/>
      <c r="I367" s="337"/>
      <c r="J367" s="337"/>
      <c r="K367" s="337"/>
      <c r="L367" s="337"/>
      <c r="M367" s="337"/>
      <c r="N367" s="337"/>
      <c r="O367" s="337"/>
      <c r="P367" s="337"/>
      <c r="Q367" s="337"/>
      <c r="R367" s="337"/>
      <c r="S367" s="337"/>
      <c r="T367" s="337"/>
      <c r="U367" s="336"/>
      <c r="V367" s="336"/>
      <c r="W367" s="336"/>
      <c r="X367" s="336"/>
    </row>
    <row r="368" spans="1:34" s="342" customFormat="1" ht="40.5" customHeight="1">
      <c r="A368" s="331"/>
      <c r="B368" s="332"/>
      <c r="C368" s="454" t="s">
        <v>2703</v>
      </c>
      <c r="D368" s="452"/>
      <c r="E368" s="340"/>
      <c r="F368" s="332"/>
      <c r="G368" s="332"/>
      <c r="H368" s="341"/>
      <c r="I368" s="332"/>
      <c r="J368" s="332"/>
      <c r="K368" s="332"/>
      <c r="L368" s="332"/>
      <c r="M368" s="332"/>
      <c r="N368" s="332"/>
      <c r="O368" s="332"/>
      <c r="P368" s="333"/>
      <c r="Q368" s="332"/>
      <c r="R368" s="332"/>
      <c r="S368" s="332"/>
      <c r="T368" s="331"/>
      <c r="U368" s="336"/>
      <c r="V368" s="336"/>
      <c r="W368" s="336"/>
      <c r="X368" s="336"/>
      <c r="Y368" s="336"/>
      <c r="Z368" s="336"/>
      <c r="AA368" s="336"/>
      <c r="AB368" s="336"/>
      <c r="AC368" s="336"/>
      <c r="AD368" s="336"/>
      <c r="AE368" s="336"/>
      <c r="AF368" s="336"/>
      <c r="AG368" s="336"/>
      <c r="AH368" s="336"/>
    </row>
    <row r="369" spans="1:34" s="342" customFormat="1" ht="28.5">
      <c r="A369" s="331"/>
      <c r="B369" s="453"/>
      <c r="C369" s="452"/>
      <c r="D369" s="340" t="s">
        <v>2702</v>
      </c>
      <c r="E369" s="340"/>
      <c r="F369" s="340"/>
      <c r="G369" s="340"/>
      <c r="H369" s="340"/>
      <c r="I369" s="340"/>
      <c r="J369" s="340"/>
      <c r="K369" s="340"/>
      <c r="L369" s="340"/>
      <c r="M369" s="332"/>
      <c r="N369" s="332"/>
      <c r="O369" s="333"/>
      <c r="P369" s="332"/>
      <c r="Q369" s="332"/>
      <c r="R369" s="332"/>
      <c r="S369" s="334"/>
      <c r="T369" s="331"/>
      <c r="U369" s="336"/>
      <c r="V369" s="336"/>
      <c r="W369" s="336"/>
      <c r="X369" s="336"/>
      <c r="Y369" s="336"/>
      <c r="Z369" s="336"/>
      <c r="AA369" s="336"/>
      <c r="AB369" s="336"/>
      <c r="AC369" s="336"/>
      <c r="AD369" s="336"/>
      <c r="AE369" s="336"/>
      <c r="AF369" s="336"/>
      <c r="AG369" s="336"/>
    </row>
    <row r="370" spans="1:34">
      <c r="A370" s="337"/>
      <c r="B370" s="337"/>
      <c r="C370" s="337"/>
      <c r="D370" s="337"/>
      <c r="E370" s="337"/>
      <c r="F370" s="337"/>
      <c r="G370" s="337"/>
      <c r="H370" s="337"/>
      <c r="I370" s="337"/>
      <c r="J370" s="337"/>
      <c r="K370" s="337"/>
      <c r="L370" s="337"/>
      <c r="M370" s="337"/>
      <c r="N370" s="337"/>
      <c r="O370" s="337"/>
      <c r="P370" s="337"/>
      <c r="Q370" s="337"/>
      <c r="R370" s="337"/>
      <c r="S370" s="337"/>
      <c r="T370" s="337"/>
      <c r="U370" s="336"/>
      <c r="V370" s="336"/>
      <c r="W370" s="336"/>
      <c r="X370" s="336"/>
    </row>
    <row r="371" spans="1:34" s="342" customFormat="1" ht="40.5" customHeight="1">
      <c r="A371" s="331"/>
      <c r="B371" s="332"/>
      <c r="C371" s="454" t="s">
        <v>2701</v>
      </c>
      <c r="D371" s="452"/>
      <c r="E371" s="340"/>
      <c r="F371" s="332"/>
      <c r="G371" s="332"/>
      <c r="H371" s="341"/>
      <c r="I371" s="332"/>
      <c r="J371" s="332"/>
      <c r="K371" s="332"/>
      <c r="L371" s="332"/>
      <c r="M371" s="332"/>
      <c r="N371" s="332"/>
      <c r="O371" s="332"/>
      <c r="P371" s="333"/>
      <c r="Q371" s="332"/>
      <c r="R371" s="332"/>
      <c r="S371" s="332"/>
      <c r="T371" s="331"/>
      <c r="U371" s="336"/>
      <c r="V371" s="336"/>
      <c r="W371" s="336"/>
      <c r="X371" s="336"/>
      <c r="Y371" s="336"/>
      <c r="Z371" s="336"/>
      <c r="AA371" s="336"/>
      <c r="AB371" s="336"/>
      <c r="AC371" s="336"/>
      <c r="AD371" s="336"/>
      <c r="AE371" s="336"/>
      <c r="AF371" s="336"/>
      <c r="AG371" s="336"/>
      <c r="AH371" s="336"/>
    </row>
    <row r="372" spans="1:34" s="342" customFormat="1" ht="28.5">
      <c r="A372" s="331"/>
      <c r="B372" s="453"/>
      <c r="C372" s="452"/>
      <c r="D372" s="340" t="s">
        <v>2700</v>
      </c>
      <c r="E372" s="340"/>
      <c r="F372" s="340"/>
      <c r="G372" s="340"/>
      <c r="H372" s="340"/>
      <c r="I372" s="340"/>
      <c r="J372" s="340"/>
      <c r="K372" s="340"/>
      <c r="L372" s="340"/>
      <c r="M372" s="332"/>
      <c r="N372" s="332"/>
      <c r="O372" s="333"/>
      <c r="P372" s="332"/>
      <c r="Q372" s="332"/>
      <c r="R372" s="332"/>
      <c r="S372" s="334"/>
      <c r="T372" s="331"/>
      <c r="U372" s="336"/>
      <c r="V372" s="336"/>
      <c r="W372" s="336"/>
      <c r="X372" s="336"/>
      <c r="Y372" s="336"/>
      <c r="Z372" s="336"/>
      <c r="AA372" s="336"/>
      <c r="AB372" s="336"/>
      <c r="AC372" s="336"/>
      <c r="AD372" s="336"/>
      <c r="AE372" s="336"/>
      <c r="AF372" s="336"/>
      <c r="AG372" s="336"/>
    </row>
    <row r="373" spans="1:34">
      <c r="A373" s="337"/>
      <c r="B373" s="337"/>
      <c r="C373" s="337"/>
      <c r="D373" s="337"/>
      <c r="E373" s="337"/>
      <c r="F373" s="337"/>
      <c r="G373" s="337"/>
      <c r="H373" s="337"/>
      <c r="I373" s="337"/>
      <c r="J373" s="337"/>
      <c r="K373" s="337"/>
      <c r="L373" s="337"/>
      <c r="M373" s="337"/>
      <c r="N373" s="337"/>
      <c r="O373" s="337"/>
      <c r="P373" s="337"/>
      <c r="Q373" s="337"/>
      <c r="R373" s="337"/>
      <c r="S373" s="337"/>
      <c r="T373" s="337"/>
      <c r="U373" s="336"/>
      <c r="V373" s="336"/>
      <c r="W373" s="336"/>
      <c r="X373" s="336"/>
    </row>
    <row r="374" spans="1:34" s="342" customFormat="1" ht="40.5" customHeight="1">
      <c r="A374" s="331"/>
      <c r="B374" s="332"/>
      <c r="C374" s="454" t="s">
        <v>2699</v>
      </c>
      <c r="D374" s="452"/>
      <c r="E374" s="340"/>
      <c r="F374" s="332"/>
      <c r="G374" s="332"/>
      <c r="H374" s="341"/>
      <c r="I374" s="332"/>
      <c r="J374" s="332"/>
      <c r="K374" s="332"/>
      <c r="L374" s="332"/>
      <c r="M374" s="332"/>
      <c r="N374" s="332"/>
      <c r="O374" s="332"/>
      <c r="P374" s="333"/>
      <c r="Q374" s="332"/>
      <c r="R374" s="332"/>
      <c r="S374" s="332"/>
      <c r="T374" s="331"/>
      <c r="U374" s="336"/>
      <c r="V374" s="336"/>
      <c r="W374" s="336"/>
      <c r="X374" s="336"/>
      <c r="Y374" s="336"/>
      <c r="Z374" s="336"/>
      <c r="AA374" s="336"/>
      <c r="AB374" s="336"/>
      <c r="AC374" s="336"/>
      <c r="AD374" s="336"/>
      <c r="AE374" s="336"/>
      <c r="AF374" s="336"/>
      <c r="AG374" s="336"/>
      <c r="AH374" s="336"/>
    </row>
    <row r="375" spans="1:34" s="342" customFormat="1" ht="28.5">
      <c r="A375" s="331"/>
      <c r="B375" s="453"/>
      <c r="C375" s="452"/>
      <c r="D375" s="340" t="s">
        <v>2698</v>
      </c>
      <c r="E375" s="340"/>
      <c r="F375" s="340"/>
      <c r="G375" s="340"/>
      <c r="H375" s="340"/>
      <c r="I375" s="340"/>
      <c r="J375" s="340"/>
      <c r="K375" s="340"/>
      <c r="L375" s="340"/>
      <c r="M375" s="332"/>
      <c r="N375" s="332"/>
      <c r="O375" s="333"/>
      <c r="P375" s="332"/>
      <c r="Q375" s="332"/>
      <c r="R375" s="332"/>
      <c r="S375" s="334"/>
      <c r="T375" s="331"/>
      <c r="U375" s="336"/>
      <c r="V375" s="336"/>
      <c r="W375" s="336"/>
      <c r="X375" s="336"/>
      <c r="Y375" s="336"/>
      <c r="Z375" s="336"/>
      <c r="AA375" s="336"/>
      <c r="AB375" s="336"/>
      <c r="AC375" s="336"/>
      <c r="AD375" s="336"/>
      <c r="AE375" s="336"/>
      <c r="AF375" s="336"/>
      <c r="AG375" s="336"/>
    </row>
    <row r="376" spans="1:34">
      <c r="A376" s="337"/>
      <c r="B376" s="337"/>
      <c r="C376" s="337"/>
      <c r="D376" s="337"/>
      <c r="E376" s="337"/>
      <c r="F376" s="337"/>
      <c r="G376" s="337"/>
      <c r="H376" s="337"/>
      <c r="I376" s="337"/>
      <c r="J376" s="337"/>
      <c r="K376" s="337"/>
      <c r="L376" s="337"/>
      <c r="M376" s="337"/>
      <c r="N376" s="337"/>
      <c r="O376" s="337"/>
      <c r="P376" s="337"/>
      <c r="Q376" s="337"/>
      <c r="R376" s="337"/>
      <c r="S376" s="337"/>
      <c r="T376" s="337"/>
      <c r="U376" s="336"/>
      <c r="V376" s="336"/>
      <c r="W376" s="336"/>
      <c r="X376" s="336"/>
    </row>
    <row r="377" spans="1:34" s="342" customFormat="1" ht="40.5" customHeight="1">
      <c r="A377" s="331"/>
      <c r="B377" s="332"/>
      <c r="C377" s="454" t="s">
        <v>2697</v>
      </c>
      <c r="D377" s="452"/>
      <c r="E377" s="340"/>
      <c r="F377" s="332"/>
      <c r="G377" s="332"/>
      <c r="H377" s="341"/>
      <c r="I377" s="332"/>
      <c r="J377" s="332"/>
      <c r="K377" s="332"/>
      <c r="L377" s="332"/>
      <c r="M377" s="332"/>
      <c r="N377" s="332"/>
      <c r="O377" s="332"/>
      <c r="P377" s="333"/>
      <c r="Q377" s="332"/>
      <c r="R377" s="332"/>
      <c r="S377" s="332"/>
      <c r="T377" s="331"/>
      <c r="U377" s="336"/>
      <c r="V377" s="336"/>
      <c r="W377" s="336"/>
      <c r="X377" s="336"/>
      <c r="Y377" s="336"/>
      <c r="Z377" s="336"/>
      <c r="AA377" s="336"/>
      <c r="AB377" s="336"/>
      <c r="AC377" s="336"/>
      <c r="AD377" s="336"/>
      <c r="AE377" s="336"/>
      <c r="AF377" s="336"/>
      <c r="AG377" s="336"/>
      <c r="AH377" s="336"/>
    </row>
    <row r="378" spans="1:34" s="342" customFormat="1" ht="28.5">
      <c r="A378" s="331"/>
      <c r="B378" s="453"/>
      <c r="C378" s="452"/>
      <c r="D378" s="340" t="s">
        <v>2696</v>
      </c>
      <c r="E378" s="340"/>
      <c r="F378" s="340"/>
      <c r="G378" s="340"/>
      <c r="H378" s="340"/>
      <c r="I378" s="340"/>
      <c r="J378" s="340"/>
      <c r="K378" s="340"/>
      <c r="L378" s="340"/>
      <c r="M378" s="332"/>
      <c r="N378" s="332"/>
      <c r="O378" s="333"/>
      <c r="P378" s="332"/>
      <c r="Q378" s="332"/>
      <c r="R378" s="332"/>
      <c r="S378" s="334"/>
      <c r="T378" s="331"/>
      <c r="U378" s="336"/>
      <c r="V378" s="336"/>
      <c r="W378" s="336"/>
      <c r="X378" s="336"/>
      <c r="Y378" s="336"/>
      <c r="Z378" s="336"/>
      <c r="AA378" s="336"/>
      <c r="AB378" s="336"/>
      <c r="AC378" s="336"/>
      <c r="AD378" s="336"/>
      <c r="AE378" s="336"/>
      <c r="AF378" s="336"/>
      <c r="AG378" s="336"/>
    </row>
    <row r="379" spans="1:34">
      <c r="A379" s="337"/>
      <c r="B379" s="337"/>
      <c r="C379" s="337"/>
      <c r="D379" s="337"/>
      <c r="E379" s="337"/>
      <c r="F379" s="337"/>
      <c r="G379" s="337"/>
      <c r="H379" s="337"/>
      <c r="I379" s="337"/>
      <c r="J379" s="337"/>
      <c r="K379" s="337"/>
      <c r="L379" s="337"/>
      <c r="M379" s="337"/>
      <c r="N379" s="337"/>
      <c r="O379" s="337"/>
      <c r="P379" s="337"/>
      <c r="Q379" s="337"/>
      <c r="R379" s="337"/>
      <c r="S379" s="337"/>
      <c r="T379" s="337"/>
      <c r="U379" s="336"/>
      <c r="V379" s="336"/>
      <c r="W379" s="336"/>
      <c r="X379" s="336"/>
    </row>
    <row r="380" spans="1:34" s="342" customFormat="1" ht="40.5" customHeight="1">
      <c r="A380" s="331"/>
      <c r="B380" s="332"/>
      <c r="C380" s="454" t="s">
        <v>2695</v>
      </c>
      <c r="D380" s="452"/>
      <c r="E380" s="340"/>
      <c r="F380" s="332"/>
      <c r="G380" s="332"/>
      <c r="H380" s="341"/>
      <c r="I380" s="332"/>
      <c r="J380" s="332"/>
      <c r="K380" s="332"/>
      <c r="L380" s="332"/>
      <c r="M380" s="332"/>
      <c r="N380" s="332"/>
      <c r="O380" s="332"/>
      <c r="P380" s="333"/>
      <c r="Q380" s="332"/>
      <c r="R380" s="332"/>
      <c r="S380" s="332"/>
      <c r="T380" s="331"/>
      <c r="U380" s="336"/>
      <c r="V380" s="336"/>
      <c r="W380" s="336"/>
      <c r="X380" s="336"/>
      <c r="Y380" s="336"/>
      <c r="Z380" s="336"/>
      <c r="AA380" s="336"/>
      <c r="AB380" s="336"/>
      <c r="AC380" s="336"/>
      <c r="AD380" s="336"/>
      <c r="AE380" s="336"/>
      <c r="AF380" s="336"/>
      <c r="AG380" s="336"/>
      <c r="AH380" s="336"/>
    </row>
    <row r="381" spans="1:34" s="342" customFormat="1" ht="28.5">
      <c r="A381" s="331"/>
      <c r="B381" s="453"/>
      <c r="C381" s="452"/>
      <c r="D381" s="340" t="s">
        <v>2694</v>
      </c>
      <c r="E381" s="340"/>
      <c r="F381" s="340"/>
      <c r="G381" s="340"/>
      <c r="H381" s="340"/>
      <c r="I381" s="340"/>
      <c r="J381" s="340"/>
      <c r="K381" s="340"/>
      <c r="L381" s="340"/>
      <c r="M381" s="332"/>
      <c r="N381" s="332"/>
      <c r="O381" s="333"/>
      <c r="P381" s="332"/>
      <c r="Q381" s="332"/>
      <c r="R381" s="332"/>
      <c r="S381" s="334"/>
      <c r="T381" s="331"/>
      <c r="U381" s="336"/>
      <c r="V381" s="336"/>
      <c r="W381" s="336"/>
      <c r="X381" s="336"/>
      <c r="Y381" s="336"/>
      <c r="Z381" s="336"/>
      <c r="AA381" s="336"/>
      <c r="AB381" s="336"/>
      <c r="AC381" s="336"/>
      <c r="AD381" s="336"/>
      <c r="AE381" s="336"/>
      <c r="AF381" s="336"/>
      <c r="AG381" s="336"/>
    </row>
    <row r="382" spans="1:34" s="342" customFormat="1" ht="28.5">
      <c r="A382" s="331"/>
      <c r="B382" s="453"/>
      <c r="C382" s="452"/>
      <c r="D382" s="340" t="s">
        <v>2693</v>
      </c>
      <c r="E382" s="340"/>
      <c r="F382" s="340"/>
      <c r="G382" s="340"/>
      <c r="H382" s="340"/>
      <c r="I382" s="340"/>
      <c r="J382" s="340"/>
      <c r="K382" s="340"/>
      <c r="L382" s="340"/>
      <c r="M382" s="332"/>
      <c r="N382" s="332"/>
      <c r="O382" s="333"/>
      <c r="P382" s="332"/>
      <c r="Q382" s="332"/>
      <c r="R382" s="332"/>
      <c r="S382" s="334"/>
      <c r="T382" s="331"/>
      <c r="U382" s="336"/>
      <c r="V382" s="336"/>
      <c r="W382" s="336"/>
      <c r="X382" s="336"/>
      <c r="Y382" s="336"/>
      <c r="Z382" s="336"/>
      <c r="AA382" s="336"/>
      <c r="AB382" s="336"/>
      <c r="AC382" s="336"/>
      <c r="AD382" s="336"/>
      <c r="AE382" s="336"/>
      <c r="AF382" s="336"/>
      <c r="AG382" s="336"/>
    </row>
    <row r="383" spans="1:34">
      <c r="A383" s="337"/>
      <c r="B383" s="337"/>
      <c r="C383" s="337"/>
      <c r="D383" s="337"/>
      <c r="E383" s="337"/>
      <c r="F383" s="337"/>
      <c r="G383" s="337"/>
      <c r="H383" s="337"/>
      <c r="I383" s="337"/>
      <c r="J383" s="337"/>
      <c r="K383" s="337"/>
      <c r="L383" s="337"/>
      <c r="M383" s="337"/>
      <c r="N383" s="337"/>
      <c r="O383" s="337"/>
      <c r="P383" s="337"/>
      <c r="Q383" s="337"/>
      <c r="R383" s="337"/>
      <c r="S383" s="337"/>
      <c r="T383" s="337"/>
      <c r="U383" s="336"/>
      <c r="V383" s="336"/>
      <c r="W383" s="336"/>
      <c r="X383" s="336"/>
    </row>
    <row r="384" spans="1:34" s="342" customFormat="1" ht="40.5" customHeight="1">
      <c r="A384" s="331"/>
      <c r="B384" s="332"/>
      <c r="C384" s="454" t="s">
        <v>2692</v>
      </c>
      <c r="D384" s="452"/>
      <c r="E384" s="340"/>
      <c r="F384" s="332"/>
      <c r="G384" s="332"/>
      <c r="H384" s="341"/>
      <c r="I384" s="332"/>
      <c r="J384" s="332"/>
      <c r="K384" s="332"/>
      <c r="L384" s="332"/>
      <c r="M384" s="332"/>
      <c r="N384" s="332"/>
      <c r="O384" s="332"/>
      <c r="P384" s="333"/>
      <c r="Q384" s="332"/>
      <c r="R384" s="332"/>
      <c r="S384" s="332"/>
      <c r="T384" s="331"/>
      <c r="U384" s="336"/>
      <c r="V384" s="336"/>
      <c r="W384" s="336"/>
      <c r="X384" s="336"/>
      <c r="Y384" s="336"/>
      <c r="Z384" s="336"/>
      <c r="AA384" s="336"/>
      <c r="AB384" s="336"/>
      <c r="AC384" s="336"/>
      <c r="AD384" s="336"/>
      <c r="AE384" s="336"/>
      <c r="AF384" s="336"/>
      <c r="AG384" s="336"/>
      <c r="AH384" s="336"/>
    </row>
    <row r="385" spans="1:34" s="342" customFormat="1" ht="28.5">
      <c r="A385" s="331"/>
      <c r="B385" s="453"/>
      <c r="C385" s="452"/>
      <c r="D385" s="340" t="s">
        <v>2691</v>
      </c>
      <c r="E385" s="340"/>
      <c r="F385" s="340"/>
      <c r="G385" s="340"/>
      <c r="H385" s="340"/>
      <c r="I385" s="340"/>
      <c r="J385" s="340"/>
      <c r="K385" s="340"/>
      <c r="L385" s="340"/>
      <c r="M385" s="332"/>
      <c r="N385" s="332"/>
      <c r="O385" s="333"/>
      <c r="P385" s="332"/>
      <c r="Q385" s="332"/>
      <c r="R385" s="332"/>
      <c r="S385" s="334"/>
      <c r="T385" s="331"/>
      <c r="U385" s="336"/>
      <c r="V385" s="336"/>
      <c r="W385" s="336"/>
      <c r="X385" s="336"/>
      <c r="Y385" s="336"/>
      <c r="Z385" s="336"/>
      <c r="AA385" s="336"/>
      <c r="AB385" s="336"/>
      <c r="AC385" s="336"/>
      <c r="AD385" s="336"/>
      <c r="AE385" s="336"/>
      <c r="AF385" s="336"/>
      <c r="AG385" s="336"/>
    </row>
    <row r="386" spans="1:34" s="342" customFormat="1" ht="28.5">
      <c r="A386" s="331"/>
      <c r="B386" s="453"/>
      <c r="C386" s="452"/>
      <c r="D386" s="340" t="s">
        <v>2690</v>
      </c>
      <c r="E386" s="340"/>
      <c r="F386" s="340"/>
      <c r="G386" s="340"/>
      <c r="H386" s="340"/>
      <c r="I386" s="340"/>
      <c r="J386" s="340"/>
      <c r="K386" s="340"/>
      <c r="L386" s="340"/>
      <c r="M386" s="332"/>
      <c r="N386" s="332"/>
      <c r="O386" s="333"/>
      <c r="P386" s="332"/>
      <c r="Q386" s="332"/>
      <c r="R386" s="332"/>
      <c r="S386" s="334"/>
      <c r="T386" s="331"/>
      <c r="U386" s="336"/>
      <c r="V386" s="336"/>
      <c r="W386" s="336"/>
      <c r="X386" s="336"/>
      <c r="Y386" s="336"/>
      <c r="Z386" s="336"/>
      <c r="AA386" s="336"/>
      <c r="AB386" s="336"/>
      <c r="AC386" s="336"/>
      <c r="AD386" s="336"/>
      <c r="AE386" s="336"/>
      <c r="AF386" s="336"/>
      <c r="AG386" s="336"/>
    </row>
    <row r="387" spans="1:34">
      <c r="A387" s="337"/>
      <c r="B387" s="337"/>
      <c r="C387" s="337"/>
      <c r="D387" s="337"/>
      <c r="E387" s="337"/>
      <c r="F387" s="337"/>
      <c r="G387" s="337"/>
      <c r="H387" s="337"/>
      <c r="I387" s="337"/>
      <c r="J387" s="337"/>
      <c r="K387" s="337"/>
      <c r="L387" s="337"/>
      <c r="M387" s="337"/>
      <c r="N387" s="337"/>
      <c r="O387" s="337"/>
      <c r="P387" s="337"/>
      <c r="Q387" s="337"/>
      <c r="R387" s="337"/>
      <c r="S387" s="337"/>
      <c r="T387" s="337"/>
      <c r="U387" s="336"/>
      <c r="V387" s="336"/>
      <c r="W387" s="336"/>
      <c r="X387" s="336"/>
    </row>
    <row r="388" spans="1:34" s="342" customFormat="1" ht="40.5" customHeight="1">
      <c r="A388" s="331"/>
      <c r="B388" s="332"/>
      <c r="C388" s="454" t="s">
        <v>2689</v>
      </c>
      <c r="D388" s="452"/>
      <c r="E388" s="340"/>
      <c r="F388" s="332"/>
      <c r="G388" s="332"/>
      <c r="H388" s="341"/>
      <c r="I388" s="332"/>
      <c r="J388" s="332"/>
      <c r="K388" s="332"/>
      <c r="L388" s="332"/>
      <c r="M388" s="332"/>
      <c r="N388" s="332"/>
      <c r="O388" s="332"/>
      <c r="P388" s="333"/>
      <c r="Q388" s="332"/>
      <c r="R388" s="332"/>
      <c r="S388" s="332"/>
      <c r="T388" s="331"/>
      <c r="U388" s="336"/>
      <c r="V388" s="336"/>
      <c r="W388" s="336"/>
      <c r="X388" s="336"/>
      <c r="Y388" s="336"/>
      <c r="Z388" s="336"/>
      <c r="AA388" s="336"/>
      <c r="AB388" s="336"/>
      <c r="AC388" s="336"/>
      <c r="AD388" s="336"/>
      <c r="AE388" s="336"/>
      <c r="AF388" s="336"/>
      <c r="AG388" s="336"/>
      <c r="AH388" s="336"/>
    </row>
    <row r="389" spans="1:34" s="342" customFormat="1" ht="28.5">
      <c r="A389" s="331"/>
      <c r="B389" s="453"/>
      <c r="C389" s="452"/>
      <c r="D389" s="340" t="s">
        <v>2688</v>
      </c>
      <c r="E389" s="340"/>
      <c r="F389" s="340"/>
      <c r="G389" s="340"/>
      <c r="H389" s="340"/>
      <c r="I389" s="340"/>
      <c r="J389" s="340"/>
      <c r="K389" s="340"/>
      <c r="L389" s="340"/>
      <c r="M389" s="332"/>
      <c r="N389" s="332"/>
      <c r="O389" s="333"/>
      <c r="P389" s="332"/>
      <c r="Q389" s="332"/>
      <c r="R389" s="332"/>
      <c r="S389" s="334"/>
      <c r="T389" s="331"/>
      <c r="U389" s="336"/>
      <c r="V389" s="336"/>
      <c r="W389" s="336"/>
      <c r="X389" s="336"/>
      <c r="Y389" s="336"/>
      <c r="Z389" s="336"/>
      <c r="AA389" s="336"/>
      <c r="AB389" s="336"/>
      <c r="AC389" s="336"/>
      <c r="AD389" s="336"/>
      <c r="AE389" s="336"/>
      <c r="AF389" s="336"/>
      <c r="AG389" s="336"/>
    </row>
    <row r="390" spans="1:34" s="342" customFormat="1" ht="28.5">
      <c r="A390" s="331"/>
      <c r="B390" s="453"/>
      <c r="C390" s="452"/>
      <c r="D390" s="340" t="s">
        <v>2687</v>
      </c>
      <c r="E390" s="340"/>
      <c r="F390" s="340"/>
      <c r="G390" s="340"/>
      <c r="H390" s="340"/>
      <c r="I390" s="340"/>
      <c r="J390" s="340"/>
      <c r="K390" s="340"/>
      <c r="L390" s="340"/>
      <c r="M390" s="332"/>
      <c r="N390" s="332"/>
      <c r="O390" s="333"/>
      <c r="P390" s="332"/>
      <c r="Q390" s="332"/>
      <c r="R390" s="332"/>
      <c r="S390" s="334"/>
      <c r="T390" s="331"/>
      <c r="U390" s="336"/>
      <c r="V390" s="336"/>
      <c r="W390" s="336"/>
      <c r="X390" s="336"/>
      <c r="Y390" s="336"/>
      <c r="Z390" s="336"/>
      <c r="AA390" s="336"/>
      <c r="AB390" s="336"/>
      <c r="AC390" s="336"/>
      <c r="AD390" s="336"/>
      <c r="AE390" s="336"/>
      <c r="AF390" s="336"/>
      <c r="AG390" s="336"/>
    </row>
    <row r="391" spans="1:34">
      <c r="A391" s="337"/>
      <c r="B391" s="337"/>
      <c r="C391" s="337"/>
      <c r="D391" s="337"/>
      <c r="E391" s="337"/>
      <c r="F391" s="337"/>
      <c r="G391" s="337"/>
      <c r="H391" s="337"/>
      <c r="I391" s="337"/>
      <c r="J391" s="337"/>
      <c r="K391" s="337"/>
      <c r="L391" s="337"/>
      <c r="M391" s="337"/>
      <c r="N391" s="337"/>
      <c r="O391" s="337"/>
      <c r="P391" s="337"/>
      <c r="Q391" s="337"/>
      <c r="R391" s="337"/>
      <c r="S391" s="337"/>
      <c r="T391" s="337"/>
      <c r="U391" s="336"/>
      <c r="V391" s="336"/>
      <c r="W391" s="336"/>
      <c r="X391" s="336"/>
    </row>
    <row r="392" spans="1:34" s="342" customFormat="1" ht="40.5" customHeight="1">
      <c r="A392" s="331"/>
      <c r="B392" s="332"/>
      <c r="C392" s="454" t="s">
        <v>2686</v>
      </c>
      <c r="D392" s="452"/>
      <c r="E392" s="340"/>
      <c r="F392" s="332"/>
      <c r="G392" s="332"/>
      <c r="H392" s="341"/>
      <c r="I392" s="332"/>
      <c r="J392" s="332"/>
      <c r="K392" s="332"/>
      <c r="L392" s="332"/>
      <c r="M392" s="332"/>
      <c r="N392" s="332"/>
      <c r="O392" s="332"/>
      <c r="P392" s="333"/>
      <c r="Q392" s="332"/>
      <c r="R392" s="332"/>
      <c r="S392" s="332"/>
      <c r="T392" s="331"/>
      <c r="U392" s="336"/>
      <c r="V392" s="336"/>
      <c r="W392" s="336"/>
      <c r="X392" s="336"/>
      <c r="Y392" s="336"/>
      <c r="Z392" s="336"/>
      <c r="AA392" s="336"/>
      <c r="AB392" s="336"/>
      <c r="AC392" s="336"/>
      <c r="AD392" s="336"/>
      <c r="AE392" s="336"/>
      <c r="AF392" s="336"/>
      <c r="AG392" s="336"/>
      <c r="AH392" s="336"/>
    </row>
    <row r="393" spans="1:34" s="342" customFormat="1" ht="28.5">
      <c r="A393" s="331"/>
      <c r="B393" s="453"/>
      <c r="C393" s="452"/>
      <c r="D393" s="340" t="s">
        <v>2685</v>
      </c>
      <c r="E393" s="340"/>
      <c r="F393" s="340"/>
      <c r="G393" s="340"/>
      <c r="H393" s="340"/>
      <c r="I393" s="340"/>
      <c r="J393" s="340"/>
      <c r="K393" s="340"/>
      <c r="L393" s="340"/>
      <c r="M393" s="332"/>
      <c r="N393" s="332"/>
      <c r="O393" s="333"/>
      <c r="P393" s="332"/>
      <c r="Q393" s="332"/>
      <c r="R393" s="332"/>
      <c r="S393" s="334"/>
      <c r="T393" s="331"/>
      <c r="U393" s="336"/>
      <c r="V393" s="336"/>
      <c r="W393" s="336"/>
      <c r="X393" s="336"/>
      <c r="Y393" s="336"/>
      <c r="Z393" s="336"/>
      <c r="AA393" s="336"/>
      <c r="AB393" s="336"/>
      <c r="AC393" s="336"/>
      <c r="AD393" s="336"/>
      <c r="AE393" s="336"/>
      <c r="AF393" s="336"/>
      <c r="AG393" s="336"/>
    </row>
    <row r="394" spans="1:34">
      <c r="A394" s="337"/>
      <c r="B394" s="337"/>
      <c r="C394" s="337"/>
      <c r="D394" s="337"/>
      <c r="E394" s="337"/>
      <c r="F394" s="337"/>
      <c r="G394" s="337"/>
      <c r="H394" s="337"/>
      <c r="I394" s="337"/>
      <c r="J394" s="337"/>
      <c r="K394" s="337"/>
      <c r="L394" s="337"/>
      <c r="M394" s="337"/>
      <c r="N394" s="337"/>
      <c r="O394" s="337"/>
      <c r="P394" s="337"/>
      <c r="Q394" s="337"/>
      <c r="R394" s="337"/>
      <c r="S394" s="337"/>
      <c r="T394" s="337"/>
      <c r="U394" s="336"/>
      <c r="V394" s="336"/>
      <c r="W394" s="336"/>
      <c r="X394" s="336"/>
    </row>
    <row r="395" spans="1:34" s="342" customFormat="1" ht="40.5" customHeight="1">
      <c r="A395" s="331"/>
      <c r="B395" s="332"/>
      <c r="C395" s="454" t="s">
        <v>2684</v>
      </c>
      <c r="D395" s="452"/>
      <c r="E395" s="340"/>
      <c r="F395" s="332"/>
      <c r="G395" s="332"/>
      <c r="H395" s="341"/>
      <c r="I395" s="332"/>
      <c r="J395" s="332"/>
      <c r="K395" s="332"/>
      <c r="L395" s="332"/>
      <c r="M395" s="332"/>
      <c r="N395" s="332"/>
      <c r="O395" s="332"/>
      <c r="P395" s="333"/>
      <c r="Q395" s="332"/>
      <c r="R395" s="332"/>
      <c r="S395" s="332"/>
      <c r="T395" s="331"/>
      <c r="U395" s="336"/>
      <c r="V395" s="336"/>
      <c r="W395" s="336"/>
      <c r="X395" s="336"/>
      <c r="Y395" s="336"/>
      <c r="Z395" s="336"/>
      <c r="AA395" s="336"/>
      <c r="AB395" s="336"/>
      <c r="AC395" s="336"/>
      <c r="AD395" s="336"/>
      <c r="AE395" s="336"/>
      <c r="AF395" s="336"/>
      <c r="AG395" s="336"/>
      <c r="AH395" s="336"/>
    </row>
    <row r="396" spans="1:34" s="342" customFormat="1" ht="28.5">
      <c r="A396" s="331"/>
      <c r="B396" s="453"/>
      <c r="C396" s="452"/>
      <c r="D396" s="340" t="s">
        <v>2683</v>
      </c>
      <c r="E396" s="340"/>
      <c r="F396" s="340"/>
      <c r="G396" s="340"/>
      <c r="H396" s="340"/>
      <c r="I396" s="340"/>
      <c r="J396" s="340"/>
      <c r="K396" s="340"/>
      <c r="L396" s="340"/>
      <c r="M396" s="332"/>
      <c r="N396" s="332"/>
      <c r="O396" s="333"/>
      <c r="P396" s="332"/>
      <c r="Q396" s="332"/>
      <c r="R396" s="332"/>
      <c r="S396" s="334"/>
      <c r="T396" s="331"/>
      <c r="U396" s="336"/>
      <c r="V396" s="336"/>
      <c r="W396" s="336"/>
      <c r="X396" s="336"/>
      <c r="Y396" s="336"/>
      <c r="Z396" s="336"/>
      <c r="AA396" s="336"/>
      <c r="AB396" s="336"/>
      <c r="AC396" s="336"/>
      <c r="AD396" s="336"/>
      <c r="AE396" s="336"/>
      <c r="AF396" s="336"/>
      <c r="AG396" s="336"/>
    </row>
    <row r="397" spans="1:34">
      <c r="A397" s="337"/>
      <c r="B397" s="337"/>
      <c r="C397" s="337"/>
      <c r="D397" s="337"/>
      <c r="E397" s="337"/>
      <c r="F397" s="337"/>
      <c r="G397" s="337"/>
      <c r="H397" s="337"/>
      <c r="I397" s="337"/>
      <c r="J397" s="337"/>
      <c r="K397" s="337"/>
      <c r="L397" s="337"/>
      <c r="M397" s="337"/>
      <c r="N397" s="337"/>
      <c r="O397" s="337"/>
      <c r="P397" s="337"/>
      <c r="Q397" s="337"/>
      <c r="R397" s="337"/>
      <c r="S397" s="337"/>
      <c r="T397" s="337"/>
      <c r="U397" s="336"/>
      <c r="V397" s="336"/>
      <c r="W397" s="336"/>
      <c r="X397" s="336"/>
    </row>
    <row r="398" spans="1:34" s="342" customFormat="1" ht="40.5" customHeight="1">
      <c r="A398" s="331"/>
      <c r="B398" s="332"/>
      <c r="C398" s="454" t="s">
        <v>2682</v>
      </c>
      <c r="D398" s="452"/>
      <c r="E398" s="340"/>
      <c r="F398" s="332"/>
      <c r="G398" s="332"/>
      <c r="H398" s="341"/>
      <c r="I398" s="332"/>
      <c r="J398" s="332"/>
      <c r="K398" s="332"/>
      <c r="L398" s="332"/>
      <c r="M398" s="332"/>
      <c r="N398" s="332"/>
      <c r="O398" s="332"/>
      <c r="P398" s="333"/>
      <c r="Q398" s="332"/>
      <c r="R398" s="332"/>
      <c r="S398" s="332"/>
      <c r="T398" s="331"/>
      <c r="U398" s="336"/>
      <c r="V398" s="336"/>
      <c r="W398" s="336"/>
      <c r="X398" s="336"/>
      <c r="Y398" s="336"/>
      <c r="Z398" s="336"/>
      <c r="AA398" s="336"/>
      <c r="AB398" s="336"/>
      <c r="AC398" s="336"/>
      <c r="AD398" s="336"/>
      <c r="AE398" s="336"/>
      <c r="AF398" s="336"/>
      <c r="AG398" s="336"/>
      <c r="AH398" s="336"/>
    </row>
    <row r="399" spans="1:34" s="342" customFormat="1" ht="28.5">
      <c r="A399" s="331"/>
      <c r="B399" s="453"/>
      <c r="C399" s="452"/>
      <c r="D399" s="340" t="s">
        <v>2681</v>
      </c>
      <c r="E399" s="340"/>
      <c r="F399" s="340"/>
      <c r="G399" s="340"/>
      <c r="H399" s="340"/>
      <c r="I399" s="340"/>
      <c r="J399" s="340"/>
      <c r="K399" s="340"/>
      <c r="L399" s="340"/>
      <c r="M399" s="332"/>
      <c r="N399" s="332"/>
      <c r="O399" s="333"/>
      <c r="P399" s="332"/>
      <c r="Q399" s="332"/>
      <c r="R399" s="332"/>
      <c r="S399" s="334"/>
      <c r="T399" s="331"/>
      <c r="U399" s="336"/>
      <c r="V399" s="336"/>
      <c r="W399" s="336"/>
      <c r="X399" s="336"/>
      <c r="Y399" s="336"/>
      <c r="Z399" s="336"/>
      <c r="AA399" s="336"/>
      <c r="AB399" s="336"/>
      <c r="AC399" s="336"/>
      <c r="AD399" s="336"/>
      <c r="AE399" s="336"/>
      <c r="AF399" s="336"/>
      <c r="AG399" s="336"/>
    </row>
    <row r="400" spans="1:34">
      <c r="A400" s="337"/>
      <c r="B400" s="337"/>
      <c r="C400" s="337"/>
      <c r="D400" s="337"/>
      <c r="E400" s="337"/>
      <c r="F400" s="337"/>
      <c r="G400" s="337"/>
      <c r="H400" s="337"/>
      <c r="I400" s="337"/>
      <c r="J400" s="337"/>
      <c r="K400" s="337"/>
      <c r="L400" s="337"/>
      <c r="M400" s="337"/>
      <c r="N400" s="337"/>
      <c r="O400" s="337"/>
      <c r="P400" s="337"/>
      <c r="Q400" s="337"/>
      <c r="R400" s="337"/>
      <c r="S400" s="337"/>
      <c r="T400" s="337"/>
      <c r="U400" s="336"/>
      <c r="V400" s="336"/>
      <c r="W400" s="336"/>
      <c r="X400" s="336"/>
    </row>
    <row r="401" spans="1:34" s="342" customFormat="1" ht="40.5" customHeight="1">
      <c r="A401" s="331"/>
      <c r="B401" s="332"/>
      <c r="C401" s="454" t="s">
        <v>2680</v>
      </c>
      <c r="D401" s="452"/>
      <c r="E401" s="340"/>
      <c r="F401" s="332"/>
      <c r="G401" s="332"/>
      <c r="H401" s="341"/>
      <c r="I401" s="332"/>
      <c r="J401" s="332"/>
      <c r="K401" s="332"/>
      <c r="L401" s="332"/>
      <c r="M401" s="332"/>
      <c r="N401" s="332"/>
      <c r="O401" s="332"/>
      <c r="P401" s="333"/>
      <c r="Q401" s="332"/>
      <c r="R401" s="332"/>
      <c r="S401" s="332"/>
      <c r="T401" s="331"/>
      <c r="U401" s="336"/>
      <c r="V401" s="336"/>
      <c r="W401" s="336"/>
      <c r="X401" s="336"/>
      <c r="Y401" s="336"/>
      <c r="Z401" s="336"/>
      <c r="AA401" s="336"/>
      <c r="AB401" s="336"/>
      <c r="AC401" s="336"/>
      <c r="AD401" s="336"/>
      <c r="AE401" s="336"/>
      <c r="AF401" s="336"/>
      <c r="AG401" s="336"/>
      <c r="AH401" s="336"/>
    </row>
    <row r="402" spans="1:34" s="342" customFormat="1" ht="28.5">
      <c r="A402" s="331"/>
      <c r="B402" s="453"/>
      <c r="C402" s="452"/>
      <c r="D402" s="340" t="s">
        <v>2679</v>
      </c>
      <c r="E402" s="340"/>
      <c r="F402" s="340"/>
      <c r="G402" s="340"/>
      <c r="H402" s="340"/>
      <c r="I402" s="340"/>
      <c r="J402" s="340"/>
      <c r="K402" s="340"/>
      <c r="L402" s="340"/>
      <c r="M402" s="332"/>
      <c r="N402" s="332"/>
      <c r="O402" s="333"/>
      <c r="P402" s="332"/>
      <c r="Q402" s="332"/>
      <c r="R402" s="332"/>
      <c r="S402" s="334"/>
      <c r="T402" s="331"/>
      <c r="U402" s="336"/>
      <c r="V402" s="336"/>
      <c r="W402" s="336"/>
      <c r="X402" s="336"/>
      <c r="Y402" s="336"/>
      <c r="Z402" s="336"/>
      <c r="AA402" s="336"/>
      <c r="AB402" s="336"/>
      <c r="AC402" s="336"/>
      <c r="AD402" s="336"/>
      <c r="AE402" s="336"/>
      <c r="AF402" s="336"/>
      <c r="AG402" s="336"/>
    </row>
    <row r="403" spans="1:34">
      <c r="A403" s="337"/>
      <c r="B403" s="337"/>
      <c r="C403" s="337"/>
      <c r="D403" s="337"/>
      <c r="E403" s="337"/>
      <c r="F403" s="337"/>
      <c r="G403" s="337"/>
      <c r="H403" s="337"/>
      <c r="I403" s="337"/>
      <c r="J403" s="337"/>
      <c r="K403" s="337"/>
      <c r="L403" s="337"/>
      <c r="M403" s="337"/>
      <c r="N403" s="337"/>
      <c r="O403" s="337"/>
      <c r="P403" s="337"/>
      <c r="Q403" s="337"/>
      <c r="R403" s="337"/>
      <c r="S403" s="337"/>
      <c r="T403" s="337"/>
      <c r="U403" s="336"/>
      <c r="V403" s="336"/>
      <c r="W403" s="336"/>
      <c r="X403" s="336"/>
    </row>
    <row r="404" spans="1:34" s="342" customFormat="1" ht="40.5" customHeight="1">
      <c r="A404" s="331"/>
      <c r="B404" s="332"/>
      <c r="C404" s="454" t="s">
        <v>2678</v>
      </c>
      <c r="D404" s="452"/>
      <c r="E404" s="340"/>
      <c r="F404" s="332"/>
      <c r="G404" s="332"/>
      <c r="H404" s="341"/>
      <c r="I404" s="332"/>
      <c r="J404" s="332"/>
      <c r="K404" s="332"/>
      <c r="L404" s="332"/>
      <c r="M404" s="332"/>
      <c r="N404" s="332"/>
      <c r="O404" s="332"/>
      <c r="P404" s="333"/>
      <c r="Q404" s="332"/>
      <c r="R404" s="332"/>
      <c r="S404" s="332"/>
      <c r="T404" s="331"/>
      <c r="U404" s="336"/>
      <c r="V404" s="336"/>
      <c r="W404" s="336"/>
      <c r="X404" s="336"/>
      <c r="Y404" s="336"/>
      <c r="Z404" s="336"/>
      <c r="AA404" s="336"/>
      <c r="AB404" s="336"/>
      <c r="AC404" s="336"/>
      <c r="AD404" s="336"/>
      <c r="AE404" s="336"/>
      <c r="AF404" s="336"/>
      <c r="AG404" s="336"/>
      <c r="AH404" s="336"/>
    </row>
    <row r="405" spans="1:34" s="342" customFormat="1" ht="28.5">
      <c r="A405" s="331"/>
      <c r="B405" s="453"/>
      <c r="C405" s="452"/>
      <c r="D405" s="340" t="s">
        <v>2677</v>
      </c>
      <c r="E405" s="340"/>
      <c r="F405" s="340"/>
      <c r="G405" s="340"/>
      <c r="H405" s="340"/>
      <c r="I405" s="340"/>
      <c r="J405" s="340"/>
      <c r="K405" s="340"/>
      <c r="L405" s="340"/>
      <c r="M405" s="332"/>
      <c r="N405" s="332"/>
      <c r="O405" s="333"/>
      <c r="P405" s="332"/>
      <c r="Q405" s="332"/>
      <c r="R405" s="332"/>
      <c r="S405" s="334"/>
      <c r="T405" s="331"/>
      <c r="U405" s="336"/>
      <c r="V405" s="336"/>
      <c r="W405" s="336"/>
      <c r="X405" s="336"/>
      <c r="Y405" s="336"/>
      <c r="Z405" s="336"/>
      <c r="AA405" s="336"/>
      <c r="AB405" s="336"/>
      <c r="AC405" s="336"/>
      <c r="AD405" s="336"/>
      <c r="AE405" s="336"/>
      <c r="AF405" s="336"/>
      <c r="AG405" s="336"/>
    </row>
    <row r="406" spans="1:34">
      <c r="A406" s="337"/>
      <c r="B406" s="337"/>
      <c r="C406" s="337"/>
      <c r="D406" s="337"/>
      <c r="E406" s="337"/>
      <c r="F406" s="337"/>
      <c r="G406" s="337"/>
      <c r="H406" s="337"/>
      <c r="I406" s="337"/>
      <c r="J406" s="337"/>
      <c r="K406" s="337"/>
      <c r="L406" s="337"/>
      <c r="M406" s="337"/>
      <c r="N406" s="337"/>
      <c r="O406" s="337"/>
      <c r="P406" s="337"/>
      <c r="Q406" s="337"/>
      <c r="R406" s="337"/>
      <c r="S406" s="337"/>
      <c r="T406" s="337"/>
      <c r="U406" s="336"/>
      <c r="V406" s="336"/>
      <c r="W406" s="336"/>
      <c r="X406" s="336"/>
    </row>
    <row r="407" spans="1:34" s="342" customFormat="1" ht="40.5" customHeight="1">
      <c r="A407" s="331"/>
      <c r="B407" s="332"/>
      <c r="C407" s="454" t="s">
        <v>2676</v>
      </c>
      <c r="D407" s="452"/>
      <c r="E407" s="340"/>
      <c r="F407" s="332"/>
      <c r="G407" s="332"/>
      <c r="H407" s="341"/>
      <c r="I407" s="332"/>
      <c r="J407" s="332"/>
      <c r="K407" s="332"/>
      <c r="L407" s="332"/>
      <c r="M407" s="332"/>
      <c r="N407" s="332"/>
      <c r="O407" s="332"/>
      <c r="P407" s="333"/>
      <c r="Q407" s="332"/>
      <c r="R407" s="332"/>
      <c r="S407" s="332"/>
      <c r="T407" s="331"/>
      <c r="U407" s="336"/>
      <c r="V407" s="336"/>
      <c r="W407" s="336"/>
      <c r="X407" s="336"/>
      <c r="Y407" s="336"/>
      <c r="Z407" s="336"/>
      <c r="AA407" s="336"/>
      <c r="AB407" s="336"/>
      <c r="AC407" s="336"/>
      <c r="AD407" s="336"/>
      <c r="AE407" s="336"/>
      <c r="AF407" s="336"/>
      <c r="AG407" s="336"/>
      <c r="AH407" s="336"/>
    </row>
    <row r="408" spans="1:34" s="342" customFormat="1" ht="28.5">
      <c r="A408" s="331"/>
      <c r="B408" s="453"/>
      <c r="C408" s="452"/>
      <c r="D408" s="340" t="s">
        <v>2675</v>
      </c>
      <c r="E408" s="340"/>
      <c r="F408" s="340"/>
      <c r="G408" s="340"/>
      <c r="H408" s="340"/>
      <c r="I408" s="340"/>
      <c r="J408" s="340"/>
      <c r="K408" s="340"/>
      <c r="L408" s="340"/>
      <c r="M408" s="332"/>
      <c r="N408" s="332"/>
      <c r="O408" s="333"/>
      <c r="P408" s="332"/>
      <c r="Q408" s="332"/>
      <c r="R408" s="332"/>
      <c r="S408" s="334"/>
      <c r="T408" s="331"/>
      <c r="U408" s="336"/>
      <c r="V408" s="336"/>
      <c r="W408" s="336"/>
      <c r="X408" s="336"/>
      <c r="Y408" s="336"/>
      <c r="Z408" s="336"/>
      <c r="AA408" s="336"/>
      <c r="AB408" s="336"/>
      <c r="AC408" s="336"/>
      <c r="AD408" s="336"/>
      <c r="AE408" s="336"/>
      <c r="AF408" s="336"/>
      <c r="AG408" s="336"/>
    </row>
    <row r="409" spans="1:34">
      <c r="A409" s="337"/>
      <c r="B409" s="337"/>
      <c r="C409" s="337"/>
      <c r="D409" s="337"/>
      <c r="E409" s="337"/>
      <c r="F409" s="337"/>
      <c r="G409" s="337"/>
      <c r="H409" s="337"/>
      <c r="I409" s="337"/>
      <c r="J409" s="337"/>
      <c r="K409" s="337"/>
      <c r="L409" s="337"/>
      <c r="M409" s="337"/>
      <c r="N409" s="337"/>
      <c r="O409" s="337"/>
      <c r="P409" s="337"/>
      <c r="Q409" s="337"/>
      <c r="R409" s="337"/>
      <c r="S409" s="337"/>
      <c r="T409" s="337"/>
      <c r="U409" s="336"/>
      <c r="V409" s="336"/>
      <c r="W409" s="336"/>
      <c r="X409" s="336"/>
    </row>
    <row r="410" spans="1:34" s="342" customFormat="1" ht="40.5" customHeight="1">
      <c r="A410" s="331"/>
      <c r="B410" s="332"/>
      <c r="C410" s="454" t="s">
        <v>2674</v>
      </c>
      <c r="D410" s="452"/>
      <c r="E410" s="340"/>
      <c r="F410" s="332"/>
      <c r="G410" s="332"/>
      <c r="H410" s="341"/>
      <c r="I410" s="332"/>
      <c r="J410" s="332"/>
      <c r="K410" s="332"/>
      <c r="L410" s="332"/>
      <c r="M410" s="332"/>
      <c r="N410" s="332"/>
      <c r="O410" s="332"/>
      <c r="P410" s="333"/>
      <c r="Q410" s="332"/>
      <c r="R410" s="332"/>
      <c r="S410" s="332"/>
      <c r="T410" s="331"/>
      <c r="U410" s="336"/>
      <c r="V410" s="336"/>
      <c r="W410" s="336"/>
      <c r="X410" s="336"/>
      <c r="Y410" s="336"/>
      <c r="Z410" s="336"/>
      <c r="AA410" s="336"/>
      <c r="AB410" s="336"/>
      <c r="AC410" s="336"/>
      <c r="AD410" s="336"/>
      <c r="AE410" s="336"/>
      <c r="AF410" s="336"/>
      <c r="AG410" s="336"/>
      <c r="AH410" s="336"/>
    </row>
    <row r="411" spans="1:34" s="342" customFormat="1" ht="28.5">
      <c r="A411" s="331"/>
      <c r="B411" s="453"/>
      <c r="C411" s="452"/>
      <c r="D411" s="340" t="s">
        <v>2673</v>
      </c>
      <c r="E411" s="340"/>
      <c r="F411" s="340"/>
      <c r="G411" s="340"/>
      <c r="H411" s="340"/>
      <c r="I411" s="340"/>
      <c r="J411" s="340"/>
      <c r="K411" s="340"/>
      <c r="L411" s="340"/>
      <c r="M411" s="332"/>
      <c r="N411" s="332"/>
      <c r="O411" s="333"/>
      <c r="P411" s="332"/>
      <c r="Q411" s="332"/>
      <c r="R411" s="332"/>
      <c r="S411" s="334"/>
      <c r="T411" s="331"/>
      <c r="U411" s="336"/>
      <c r="V411" s="336"/>
      <c r="W411" s="336"/>
      <c r="X411" s="336"/>
      <c r="Y411" s="336"/>
      <c r="Z411" s="336"/>
      <c r="AA411" s="336"/>
      <c r="AB411" s="336"/>
      <c r="AC411" s="336"/>
      <c r="AD411" s="336"/>
      <c r="AE411" s="336"/>
      <c r="AF411" s="336"/>
      <c r="AG411" s="336"/>
    </row>
    <row r="412" spans="1:34">
      <c r="A412" s="337"/>
      <c r="B412" s="337"/>
      <c r="C412" s="337"/>
      <c r="D412" s="337"/>
      <c r="E412" s="337"/>
      <c r="F412" s="337"/>
      <c r="G412" s="337"/>
      <c r="H412" s="337"/>
      <c r="I412" s="337"/>
      <c r="J412" s="337"/>
      <c r="K412" s="337"/>
      <c r="L412" s="337"/>
      <c r="M412" s="337"/>
      <c r="N412" s="337"/>
      <c r="O412" s="337"/>
      <c r="P412" s="337"/>
      <c r="Q412" s="337"/>
      <c r="R412" s="337"/>
      <c r="S412" s="337"/>
      <c r="T412" s="337"/>
      <c r="U412" s="336"/>
      <c r="V412" s="336"/>
      <c r="W412" s="336"/>
      <c r="X412" s="336"/>
    </row>
    <row r="413" spans="1:34" s="342" customFormat="1" ht="40.5" customHeight="1">
      <c r="A413" s="331"/>
      <c r="B413" s="332"/>
      <c r="C413" s="454" t="s">
        <v>2672</v>
      </c>
      <c r="D413" s="452"/>
      <c r="E413" s="340"/>
      <c r="F413" s="332"/>
      <c r="G413" s="332"/>
      <c r="H413" s="341"/>
      <c r="I413" s="332"/>
      <c r="J413" s="332"/>
      <c r="K413" s="332"/>
      <c r="L413" s="332"/>
      <c r="M413" s="332"/>
      <c r="N413" s="332"/>
      <c r="O413" s="332"/>
      <c r="P413" s="333"/>
      <c r="Q413" s="332"/>
      <c r="R413" s="332"/>
      <c r="S413" s="332"/>
      <c r="T413" s="331"/>
      <c r="U413" s="336"/>
      <c r="V413" s="336"/>
      <c r="W413" s="336"/>
      <c r="X413" s="336"/>
      <c r="Y413" s="336"/>
      <c r="Z413" s="336"/>
      <c r="AA413" s="336"/>
      <c r="AB413" s="336"/>
      <c r="AC413" s="336"/>
      <c r="AD413" s="336"/>
      <c r="AE413" s="336"/>
      <c r="AF413" s="336"/>
      <c r="AG413" s="336"/>
      <c r="AH413" s="336"/>
    </row>
    <row r="414" spans="1:34" s="342" customFormat="1" ht="28.5">
      <c r="A414" s="331"/>
      <c r="B414" s="453"/>
      <c r="C414" s="452"/>
      <c r="D414" s="340" t="s">
        <v>2671</v>
      </c>
      <c r="E414" s="340"/>
      <c r="F414" s="340"/>
      <c r="G414" s="340"/>
      <c r="H414" s="340"/>
      <c r="I414" s="340"/>
      <c r="J414" s="340"/>
      <c r="K414" s="340"/>
      <c r="L414" s="340"/>
      <c r="M414" s="332"/>
      <c r="N414" s="332"/>
      <c r="O414" s="333"/>
      <c r="P414" s="332"/>
      <c r="Q414" s="332"/>
      <c r="R414" s="332"/>
      <c r="S414" s="334"/>
      <c r="T414" s="331"/>
      <c r="U414" s="336"/>
      <c r="V414" s="336"/>
      <c r="W414" s="336"/>
      <c r="X414" s="336"/>
      <c r="Y414" s="336"/>
      <c r="Z414" s="336"/>
      <c r="AA414" s="336"/>
      <c r="AB414" s="336"/>
      <c r="AC414" s="336"/>
      <c r="AD414" s="336"/>
      <c r="AE414" s="336"/>
      <c r="AF414" s="336"/>
      <c r="AG414" s="336"/>
    </row>
    <row r="415" spans="1:34">
      <c r="A415" s="337"/>
      <c r="B415" s="337"/>
      <c r="C415" s="337"/>
      <c r="D415" s="337"/>
      <c r="E415" s="337"/>
      <c r="F415" s="337"/>
      <c r="G415" s="337"/>
      <c r="H415" s="337"/>
      <c r="I415" s="337"/>
      <c r="J415" s="337"/>
      <c r="K415" s="337"/>
      <c r="L415" s="337"/>
      <c r="M415" s="337"/>
      <c r="N415" s="337"/>
      <c r="O415" s="337"/>
      <c r="P415" s="337"/>
      <c r="Q415" s="337"/>
      <c r="R415" s="337"/>
      <c r="S415" s="337"/>
      <c r="T415" s="337"/>
      <c r="U415" s="336"/>
      <c r="V415" s="336"/>
      <c r="W415" s="336"/>
      <c r="X415" s="336"/>
    </row>
    <row r="416" spans="1:34" s="342" customFormat="1" ht="40.5" customHeight="1">
      <c r="A416" s="331"/>
      <c r="B416" s="332"/>
      <c r="C416" s="454" t="s">
        <v>2670</v>
      </c>
      <c r="D416" s="452"/>
      <c r="E416" s="340"/>
      <c r="F416" s="332"/>
      <c r="G416" s="332"/>
      <c r="H416" s="341"/>
      <c r="I416" s="332"/>
      <c r="J416" s="332"/>
      <c r="K416" s="332"/>
      <c r="L416" s="332"/>
      <c r="M416" s="332"/>
      <c r="N416" s="332"/>
      <c r="O416" s="332"/>
      <c r="P416" s="333"/>
      <c r="Q416" s="332"/>
      <c r="R416" s="332"/>
      <c r="S416" s="332"/>
      <c r="T416" s="331"/>
      <c r="U416" s="336"/>
      <c r="V416" s="336"/>
      <c r="W416" s="336"/>
      <c r="X416" s="336"/>
      <c r="Y416" s="336"/>
      <c r="Z416" s="336"/>
      <c r="AA416" s="336"/>
      <c r="AB416" s="336"/>
      <c r="AC416" s="336"/>
      <c r="AD416" s="336"/>
      <c r="AE416" s="336"/>
      <c r="AF416" s="336"/>
      <c r="AG416" s="336"/>
      <c r="AH416" s="336"/>
    </row>
    <row r="417" spans="1:34" s="342" customFormat="1" ht="28.5">
      <c r="A417" s="331"/>
      <c r="B417" s="453"/>
      <c r="C417" s="452"/>
      <c r="D417" s="340" t="s">
        <v>2669</v>
      </c>
      <c r="E417" s="340"/>
      <c r="F417" s="340"/>
      <c r="G417" s="340"/>
      <c r="H417" s="340"/>
      <c r="I417" s="340"/>
      <c r="J417" s="340"/>
      <c r="K417" s="340"/>
      <c r="L417" s="340"/>
      <c r="M417" s="332"/>
      <c r="N417" s="332"/>
      <c r="O417" s="333"/>
      <c r="P417" s="332"/>
      <c r="Q417" s="332"/>
      <c r="R417" s="332"/>
      <c r="S417" s="334"/>
      <c r="T417" s="331"/>
      <c r="U417" s="336"/>
      <c r="V417" s="336"/>
      <c r="W417" s="336"/>
      <c r="X417" s="336"/>
      <c r="Y417" s="336"/>
      <c r="Z417" s="336"/>
      <c r="AA417" s="336"/>
      <c r="AB417" s="336"/>
      <c r="AC417" s="336"/>
      <c r="AD417" s="336"/>
      <c r="AE417" s="336"/>
      <c r="AF417" s="336"/>
      <c r="AG417" s="336"/>
    </row>
    <row r="418" spans="1:34">
      <c r="A418" s="337"/>
      <c r="B418" s="337"/>
      <c r="C418" s="337"/>
      <c r="D418" s="337"/>
      <c r="E418" s="337"/>
      <c r="F418" s="337"/>
      <c r="G418" s="337"/>
      <c r="H418" s="337"/>
      <c r="I418" s="337"/>
      <c r="J418" s="337"/>
      <c r="K418" s="337"/>
      <c r="L418" s="337"/>
      <c r="M418" s="337"/>
      <c r="N418" s="337"/>
      <c r="O418" s="337"/>
      <c r="P418" s="337"/>
      <c r="Q418" s="337"/>
      <c r="R418" s="337"/>
      <c r="S418" s="337"/>
      <c r="T418" s="337"/>
      <c r="U418" s="336"/>
      <c r="V418" s="336"/>
      <c r="W418" s="336"/>
      <c r="X418" s="336"/>
    </row>
    <row r="419" spans="1:34" s="342" customFormat="1" ht="40.5" customHeight="1">
      <c r="A419" s="331"/>
      <c r="B419" s="332"/>
      <c r="C419" s="454" t="s">
        <v>2668</v>
      </c>
      <c r="D419" s="452"/>
      <c r="E419" s="340"/>
      <c r="F419" s="332"/>
      <c r="G419" s="332"/>
      <c r="H419" s="341"/>
      <c r="I419" s="332"/>
      <c r="J419" s="332"/>
      <c r="K419" s="332"/>
      <c r="L419" s="332"/>
      <c r="M419" s="332"/>
      <c r="N419" s="332"/>
      <c r="O419" s="332"/>
      <c r="P419" s="333"/>
      <c r="Q419" s="332"/>
      <c r="R419" s="332"/>
      <c r="S419" s="332"/>
      <c r="T419" s="331"/>
      <c r="U419" s="336"/>
      <c r="V419" s="336"/>
      <c r="W419" s="336"/>
      <c r="X419" s="336"/>
      <c r="Y419" s="336"/>
      <c r="Z419" s="336"/>
      <c r="AA419" s="336"/>
      <c r="AB419" s="336"/>
      <c r="AC419" s="336"/>
      <c r="AD419" s="336"/>
      <c r="AE419" s="336"/>
      <c r="AF419" s="336"/>
      <c r="AG419" s="336"/>
      <c r="AH419" s="336"/>
    </row>
    <row r="420" spans="1:34" s="342" customFormat="1" ht="28.5">
      <c r="A420" s="331"/>
      <c r="B420" s="453"/>
      <c r="C420" s="452"/>
      <c r="D420" s="340" t="s">
        <v>2667</v>
      </c>
      <c r="E420" s="340"/>
      <c r="F420" s="340"/>
      <c r="G420" s="340"/>
      <c r="H420" s="340"/>
      <c r="I420" s="340"/>
      <c r="J420" s="340"/>
      <c r="K420" s="340"/>
      <c r="L420" s="340"/>
      <c r="M420" s="332"/>
      <c r="N420" s="332"/>
      <c r="O420" s="333"/>
      <c r="P420" s="332"/>
      <c r="Q420" s="332"/>
      <c r="R420" s="332"/>
      <c r="S420" s="334"/>
      <c r="T420" s="331"/>
      <c r="U420" s="336"/>
      <c r="V420" s="336"/>
      <c r="W420" s="336"/>
      <c r="X420" s="336"/>
      <c r="Y420" s="336"/>
      <c r="Z420" s="336"/>
      <c r="AA420" s="336"/>
      <c r="AB420" s="336"/>
      <c r="AC420" s="336"/>
      <c r="AD420" s="336"/>
      <c r="AE420" s="336"/>
      <c r="AF420" s="336"/>
      <c r="AG420" s="336"/>
    </row>
    <row r="421" spans="1:34">
      <c r="A421" s="337"/>
      <c r="B421" s="337"/>
      <c r="C421" s="337"/>
      <c r="D421" s="337"/>
      <c r="E421" s="337"/>
      <c r="F421" s="337"/>
      <c r="G421" s="337"/>
      <c r="H421" s="337"/>
      <c r="I421" s="337"/>
      <c r="J421" s="337"/>
      <c r="K421" s="337"/>
      <c r="L421" s="337"/>
      <c r="M421" s="337"/>
      <c r="N421" s="337"/>
      <c r="O421" s="337"/>
      <c r="P421" s="337"/>
      <c r="Q421" s="337"/>
      <c r="R421" s="337"/>
      <c r="S421" s="337"/>
      <c r="T421" s="337"/>
      <c r="U421" s="336"/>
      <c r="V421" s="336"/>
      <c r="W421" s="336"/>
      <c r="X421" s="336"/>
    </row>
    <row r="422" spans="1:34" s="342" customFormat="1" ht="40.5" customHeight="1">
      <c r="A422" s="331"/>
      <c r="B422" s="332"/>
      <c r="C422" s="454" t="s">
        <v>2666</v>
      </c>
      <c r="D422" s="452"/>
      <c r="E422" s="340"/>
      <c r="F422" s="332"/>
      <c r="G422" s="332"/>
      <c r="H422" s="341"/>
      <c r="I422" s="332"/>
      <c r="J422" s="332"/>
      <c r="K422" s="332"/>
      <c r="L422" s="332"/>
      <c r="M422" s="332"/>
      <c r="N422" s="332"/>
      <c r="O422" s="332"/>
      <c r="P422" s="333"/>
      <c r="Q422" s="332"/>
      <c r="R422" s="332"/>
      <c r="S422" s="332"/>
      <c r="T422" s="331"/>
      <c r="U422" s="336"/>
      <c r="V422" s="336"/>
      <c r="W422" s="336"/>
      <c r="X422" s="336"/>
      <c r="Y422" s="336"/>
      <c r="Z422" s="336"/>
      <c r="AA422" s="336"/>
      <c r="AB422" s="336"/>
      <c r="AC422" s="336"/>
      <c r="AD422" s="336"/>
      <c r="AE422" s="336"/>
      <c r="AF422" s="336"/>
      <c r="AG422" s="336"/>
      <c r="AH422" s="336"/>
    </row>
    <row r="423" spans="1:34" s="342" customFormat="1" ht="28.5">
      <c r="A423" s="331"/>
      <c r="B423" s="453"/>
      <c r="C423" s="452"/>
      <c r="D423" s="340" t="s">
        <v>2665</v>
      </c>
      <c r="E423" s="340"/>
      <c r="F423" s="340"/>
      <c r="G423" s="340"/>
      <c r="H423" s="340"/>
      <c r="I423" s="340"/>
      <c r="J423" s="340"/>
      <c r="K423" s="340"/>
      <c r="L423" s="340"/>
      <c r="M423" s="332"/>
      <c r="N423" s="332"/>
      <c r="O423" s="333"/>
      <c r="P423" s="332"/>
      <c r="Q423" s="332"/>
      <c r="R423" s="332"/>
      <c r="S423" s="334"/>
      <c r="T423" s="331"/>
      <c r="U423" s="336"/>
      <c r="V423" s="336"/>
      <c r="W423" s="336"/>
      <c r="X423" s="336"/>
      <c r="Y423" s="336"/>
      <c r="Z423" s="336"/>
      <c r="AA423" s="336"/>
      <c r="AB423" s="336"/>
      <c r="AC423" s="336"/>
      <c r="AD423" s="336"/>
      <c r="AE423" s="336"/>
      <c r="AF423" s="336"/>
      <c r="AG423" s="336"/>
    </row>
    <row r="424" spans="1:34">
      <c r="A424" s="337"/>
      <c r="B424" s="337"/>
      <c r="C424" s="337"/>
      <c r="D424" s="337"/>
      <c r="E424" s="337"/>
      <c r="F424" s="337"/>
      <c r="G424" s="337"/>
      <c r="H424" s="337"/>
      <c r="I424" s="337"/>
      <c r="J424" s="337"/>
      <c r="K424" s="337"/>
      <c r="L424" s="337"/>
      <c r="M424" s="337"/>
      <c r="N424" s="337"/>
      <c r="O424" s="337"/>
      <c r="P424" s="337"/>
      <c r="Q424" s="337"/>
      <c r="R424" s="337"/>
      <c r="S424" s="337"/>
      <c r="T424" s="337"/>
      <c r="U424" s="336"/>
      <c r="V424" s="336"/>
      <c r="W424" s="336"/>
      <c r="X424" s="336"/>
    </row>
    <row r="425" spans="1:34" s="342" customFormat="1" ht="40.5" customHeight="1">
      <c r="A425" s="331"/>
      <c r="B425" s="332"/>
      <c r="C425" s="454" t="s">
        <v>2664</v>
      </c>
      <c r="D425" s="452"/>
      <c r="E425" s="340"/>
      <c r="F425" s="332"/>
      <c r="G425" s="332"/>
      <c r="H425" s="341"/>
      <c r="I425" s="332"/>
      <c r="J425" s="332"/>
      <c r="K425" s="332"/>
      <c r="L425" s="332"/>
      <c r="M425" s="332"/>
      <c r="N425" s="332"/>
      <c r="O425" s="332"/>
      <c r="P425" s="333"/>
      <c r="Q425" s="332"/>
      <c r="R425" s="332"/>
      <c r="S425" s="332"/>
      <c r="T425" s="331"/>
      <c r="U425" s="336"/>
      <c r="V425" s="336"/>
      <c r="W425" s="336"/>
      <c r="X425" s="336"/>
      <c r="Y425" s="336"/>
      <c r="Z425" s="336"/>
      <c r="AA425" s="336"/>
      <c r="AB425" s="336"/>
      <c r="AC425" s="336"/>
      <c r="AD425" s="336"/>
      <c r="AE425" s="336"/>
      <c r="AF425" s="336"/>
      <c r="AG425" s="336"/>
      <c r="AH425" s="336"/>
    </row>
    <row r="426" spans="1:34" s="342" customFormat="1" ht="28.5">
      <c r="A426" s="331"/>
      <c r="B426" s="453"/>
      <c r="C426" s="452"/>
      <c r="D426" s="340" t="s">
        <v>2663</v>
      </c>
      <c r="E426" s="340"/>
      <c r="F426" s="340"/>
      <c r="G426" s="340"/>
      <c r="H426" s="340"/>
      <c r="I426" s="340"/>
      <c r="J426" s="340"/>
      <c r="K426" s="340"/>
      <c r="L426" s="340"/>
      <c r="M426" s="332"/>
      <c r="N426" s="332"/>
      <c r="O426" s="333"/>
      <c r="P426" s="332"/>
      <c r="Q426" s="332"/>
      <c r="R426" s="332"/>
      <c r="S426" s="334"/>
      <c r="T426" s="331"/>
      <c r="U426" s="336"/>
      <c r="V426" s="336"/>
      <c r="W426" s="336"/>
      <c r="X426" s="336"/>
      <c r="Y426" s="336"/>
      <c r="Z426" s="336"/>
      <c r="AA426" s="336"/>
      <c r="AB426" s="336"/>
      <c r="AC426" s="336"/>
      <c r="AD426" s="336"/>
      <c r="AE426" s="336"/>
      <c r="AF426" s="336"/>
      <c r="AG426" s="336"/>
    </row>
    <row r="427" spans="1:34" s="342" customFormat="1" ht="28.5">
      <c r="A427" s="331"/>
      <c r="B427" s="453"/>
      <c r="C427" s="452"/>
      <c r="D427" s="340" t="s">
        <v>2662</v>
      </c>
      <c r="E427" s="340"/>
      <c r="F427" s="340"/>
      <c r="G427" s="340"/>
      <c r="H427" s="340"/>
      <c r="I427" s="340"/>
      <c r="J427" s="340"/>
      <c r="K427" s="340"/>
      <c r="L427" s="340"/>
      <c r="M427" s="332"/>
      <c r="N427" s="332"/>
      <c r="O427" s="333"/>
      <c r="P427" s="332"/>
      <c r="Q427" s="332"/>
      <c r="R427" s="332"/>
      <c r="S427" s="334"/>
      <c r="T427" s="331"/>
      <c r="U427" s="336"/>
      <c r="V427" s="336"/>
      <c r="W427" s="336"/>
      <c r="X427" s="336"/>
      <c r="Y427" s="336"/>
      <c r="Z427" s="336"/>
      <c r="AA427" s="336"/>
      <c r="AB427" s="336"/>
      <c r="AC427" s="336"/>
      <c r="AD427" s="336"/>
      <c r="AE427" s="336"/>
      <c r="AF427" s="336"/>
      <c r="AG427" s="336"/>
    </row>
    <row r="428" spans="1:34">
      <c r="A428" s="337"/>
      <c r="B428" s="337"/>
      <c r="C428" s="337"/>
      <c r="D428" s="337"/>
      <c r="E428" s="337"/>
      <c r="F428" s="337"/>
      <c r="G428" s="337"/>
      <c r="H428" s="337"/>
      <c r="I428" s="337"/>
      <c r="J428" s="337"/>
      <c r="K428" s="337"/>
      <c r="L428" s="337"/>
      <c r="M428" s="337"/>
      <c r="N428" s="337"/>
      <c r="O428" s="337"/>
      <c r="P428" s="337"/>
      <c r="Q428" s="337"/>
      <c r="R428" s="337"/>
      <c r="S428" s="337"/>
      <c r="T428" s="337"/>
      <c r="U428" s="336"/>
      <c r="V428" s="336"/>
      <c r="W428" s="336"/>
      <c r="X428" s="336"/>
    </row>
    <row r="429" spans="1:34" s="342" customFormat="1" ht="40.5" customHeight="1">
      <c r="A429" s="331"/>
      <c r="B429" s="332"/>
      <c r="C429" s="454" t="s">
        <v>2661</v>
      </c>
      <c r="D429" s="452"/>
      <c r="E429" s="340"/>
      <c r="F429" s="332"/>
      <c r="G429" s="332"/>
      <c r="H429" s="341"/>
      <c r="I429" s="332"/>
      <c r="J429" s="332"/>
      <c r="K429" s="332"/>
      <c r="L429" s="332"/>
      <c r="M429" s="332"/>
      <c r="N429" s="332"/>
      <c r="O429" s="332"/>
      <c r="P429" s="333"/>
      <c r="Q429" s="332"/>
      <c r="R429" s="332"/>
      <c r="S429" s="332"/>
      <c r="T429" s="331"/>
      <c r="U429" s="336"/>
      <c r="V429" s="336"/>
      <c r="W429" s="336"/>
      <c r="X429" s="336"/>
      <c r="Y429" s="336"/>
      <c r="Z429" s="336"/>
      <c r="AA429" s="336"/>
      <c r="AB429" s="336"/>
      <c r="AC429" s="336"/>
      <c r="AD429" s="336"/>
      <c r="AE429" s="336"/>
      <c r="AF429" s="336"/>
      <c r="AG429" s="336"/>
      <c r="AH429" s="336"/>
    </row>
    <row r="430" spans="1:34" s="342" customFormat="1" ht="28.5">
      <c r="A430" s="331"/>
      <c r="B430" s="453"/>
      <c r="C430" s="452"/>
      <c r="D430" s="340" t="s">
        <v>2660</v>
      </c>
      <c r="E430" s="340"/>
      <c r="F430" s="340"/>
      <c r="G430" s="340"/>
      <c r="H430" s="340"/>
      <c r="I430" s="340"/>
      <c r="J430" s="340"/>
      <c r="K430" s="340"/>
      <c r="L430" s="340"/>
      <c r="M430" s="332"/>
      <c r="N430" s="332"/>
      <c r="O430" s="333"/>
      <c r="P430" s="332"/>
      <c r="Q430" s="332"/>
      <c r="R430" s="332"/>
      <c r="S430" s="334"/>
      <c r="T430" s="331"/>
      <c r="U430" s="336"/>
      <c r="V430" s="336"/>
      <c r="W430" s="336"/>
      <c r="X430" s="336"/>
      <c r="Y430" s="336"/>
      <c r="Z430" s="336"/>
      <c r="AA430" s="336"/>
      <c r="AB430" s="336"/>
      <c r="AC430" s="336"/>
      <c r="AD430" s="336"/>
      <c r="AE430" s="336"/>
      <c r="AF430" s="336"/>
      <c r="AG430" s="336"/>
    </row>
    <row r="431" spans="1:34">
      <c r="A431" s="337"/>
      <c r="B431" s="337"/>
      <c r="C431" s="337"/>
      <c r="D431" s="337"/>
      <c r="E431" s="337"/>
      <c r="F431" s="337"/>
      <c r="G431" s="337"/>
      <c r="H431" s="337"/>
      <c r="I431" s="337"/>
      <c r="J431" s="337"/>
      <c r="K431" s="337"/>
      <c r="L431" s="337"/>
      <c r="M431" s="337"/>
      <c r="N431" s="337"/>
      <c r="O431" s="337"/>
      <c r="P431" s="337"/>
      <c r="Q431" s="337"/>
      <c r="R431" s="337"/>
      <c r="S431" s="337"/>
      <c r="T431" s="337"/>
      <c r="U431" s="336"/>
      <c r="V431" s="336"/>
      <c r="W431" s="336"/>
      <c r="X431" s="336"/>
    </row>
    <row r="432" spans="1:34" s="342" customFormat="1" ht="40.5" customHeight="1">
      <c r="A432" s="331"/>
      <c r="B432" s="332"/>
      <c r="C432" s="454" t="s">
        <v>2659</v>
      </c>
      <c r="D432" s="452"/>
      <c r="E432" s="340"/>
      <c r="F432" s="332"/>
      <c r="G432" s="332"/>
      <c r="H432" s="341"/>
      <c r="I432" s="332"/>
      <c r="J432" s="332"/>
      <c r="K432" s="332"/>
      <c r="L432" s="332"/>
      <c r="M432" s="332"/>
      <c r="N432" s="332"/>
      <c r="O432" s="332"/>
      <c r="P432" s="333"/>
      <c r="Q432" s="332"/>
      <c r="R432" s="332"/>
      <c r="S432" s="332"/>
      <c r="T432" s="331"/>
      <c r="U432" s="336"/>
      <c r="V432" s="336"/>
      <c r="W432" s="336"/>
      <c r="X432" s="336"/>
      <c r="Y432" s="336"/>
      <c r="Z432" s="336"/>
      <c r="AA432" s="336"/>
      <c r="AB432" s="336"/>
      <c r="AC432" s="336"/>
      <c r="AD432" s="336"/>
      <c r="AE432" s="336"/>
      <c r="AF432" s="336"/>
      <c r="AG432" s="336"/>
      <c r="AH432" s="336"/>
    </row>
    <row r="433" spans="1:33" s="342" customFormat="1" ht="28.5">
      <c r="A433" s="331"/>
      <c r="B433" s="453"/>
      <c r="C433" s="452"/>
      <c r="D433" s="340" t="s">
        <v>2658</v>
      </c>
      <c r="E433" s="340"/>
      <c r="F433" s="340"/>
      <c r="G433" s="340"/>
      <c r="H433" s="340"/>
      <c r="I433" s="340"/>
      <c r="J433" s="340"/>
      <c r="K433" s="340"/>
      <c r="L433" s="340"/>
      <c r="M433" s="332"/>
      <c r="N433" s="332"/>
      <c r="O433" s="333"/>
      <c r="P433" s="332"/>
      <c r="Q433" s="332"/>
      <c r="R433" s="332"/>
      <c r="S433" s="334"/>
      <c r="T433" s="331"/>
      <c r="U433" s="336"/>
      <c r="V433" s="336"/>
      <c r="W433" s="336"/>
      <c r="X433" s="336"/>
      <c r="Y433" s="336"/>
      <c r="Z433" s="336"/>
      <c r="AA433" s="336"/>
      <c r="AB433" s="336"/>
      <c r="AC433" s="336"/>
      <c r="AD433" s="336"/>
      <c r="AE433" s="336"/>
      <c r="AF433" s="336"/>
      <c r="AG433" s="336"/>
    </row>
    <row r="434" spans="1:33">
      <c r="A434" s="337"/>
      <c r="B434" s="337"/>
      <c r="C434" s="337"/>
      <c r="D434" s="337"/>
      <c r="E434" s="337"/>
      <c r="F434" s="337"/>
      <c r="G434" s="337"/>
      <c r="H434" s="337"/>
      <c r="I434" s="337"/>
      <c r="J434" s="337"/>
      <c r="K434" s="337"/>
      <c r="L434" s="337"/>
      <c r="M434" s="337"/>
      <c r="N434" s="337"/>
      <c r="O434" s="337"/>
      <c r="P434" s="337"/>
      <c r="Q434" s="337"/>
      <c r="R434" s="337"/>
      <c r="S434" s="337"/>
      <c r="T434" s="337"/>
      <c r="U434" s="336"/>
      <c r="V434" s="336"/>
      <c r="W434" s="336"/>
      <c r="X434" s="336"/>
    </row>
    <row r="435" spans="1:33" s="342" customFormat="1" ht="40.5" customHeight="1">
      <c r="A435" s="331"/>
      <c r="B435" s="453"/>
      <c r="C435" s="506"/>
      <c r="D435" s="332"/>
      <c r="E435" s="332"/>
      <c r="F435" s="332"/>
      <c r="G435" s="341"/>
      <c r="H435" s="332"/>
      <c r="I435" s="332"/>
      <c r="J435" s="332"/>
      <c r="K435" s="332"/>
      <c r="L435" s="332"/>
      <c r="M435" s="332"/>
      <c r="N435" s="332"/>
      <c r="O435" s="333"/>
      <c r="P435" s="332"/>
      <c r="Q435" s="332"/>
      <c r="R435" s="332"/>
      <c r="S435" s="334"/>
      <c r="T435" s="331"/>
      <c r="U435" s="336"/>
      <c r="V435" s="336"/>
      <c r="W435" s="336"/>
      <c r="X435" s="336"/>
      <c r="Y435" s="336"/>
      <c r="Z435" s="336"/>
      <c r="AA435" s="336"/>
      <c r="AB435" s="336"/>
      <c r="AC435" s="336"/>
      <c r="AD435" s="336"/>
      <c r="AE435" s="336"/>
      <c r="AF435" s="336"/>
      <c r="AG435" s="336"/>
    </row>
    <row r="436" spans="1:33" s="336" customFormat="1" ht="27">
      <c r="A436" s="331"/>
      <c r="B436" s="475"/>
      <c r="C436" s="475"/>
      <c r="D436" s="640" t="s">
        <v>2657</v>
      </c>
      <c r="E436" s="641"/>
      <c r="F436" s="641"/>
      <c r="G436" s="641"/>
      <c r="H436" s="642"/>
      <c r="I436" s="332"/>
      <c r="J436" s="332"/>
      <c r="K436" s="505" t="s">
        <v>2656</v>
      </c>
      <c r="L436" s="489"/>
      <c r="M436" s="489"/>
      <c r="N436" s="489"/>
      <c r="O436" s="333"/>
      <c r="P436" s="333"/>
      <c r="Q436" s="333"/>
      <c r="R436" s="333"/>
      <c r="S436" s="333"/>
      <c r="T436" s="331"/>
    </row>
    <row r="437" spans="1:33" s="336" customFormat="1" ht="27">
      <c r="A437" s="331"/>
      <c r="B437" s="475"/>
      <c r="C437" s="475"/>
      <c r="D437" s="504"/>
      <c r="E437" s="503" t="s">
        <v>2655</v>
      </c>
      <c r="F437" s="503" t="s">
        <v>2654</v>
      </c>
      <c r="G437" s="503" t="s">
        <v>2653</v>
      </c>
      <c r="H437" s="502"/>
      <c r="I437" s="332"/>
      <c r="J437" s="332"/>
      <c r="K437" s="489">
        <v>1</v>
      </c>
      <c r="L437" s="489">
        <v>1</v>
      </c>
      <c r="M437" s="489">
        <v>1</v>
      </c>
      <c r="N437" s="489">
        <v>1</v>
      </c>
      <c r="O437" s="333"/>
      <c r="P437" s="333"/>
      <c r="Q437" s="333"/>
      <c r="R437" s="333"/>
      <c r="S437" s="333"/>
      <c r="T437" s="331"/>
    </row>
    <row r="438" spans="1:33" s="336" customFormat="1" ht="27">
      <c r="A438" s="331"/>
      <c r="B438" s="475"/>
      <c r="C438" s="475"/>
      <c r="D438" s="478">
        <v>6</v>
      </c>
      <c r="E438" s="501">
        <f>ROWS(D440:D442)</f>
        <v>3</v>
      </c>
      <c r="F438" s="501" t="s">
        <v>2652</v>
      </c>
      <c r="G438" s="498" t="s">
        <v>2651</v>
      </c>
      <c r="H438" s="500"/>
      <c r="I438" s="332"/>
      <c r="J438" s="332"/>
      <c r="K438" s="489">
        <v>1</v>
      </c>
      <c r="L438" s="489">
        <v>1</v>
      </c>
      <c r="M438" s="489">
        <v>1</v>
      </c>
      <c r="N438" s="489">
        <v>1</v>
      </c>
      <c r="O438" s="333"/>
      <c r="P438" s="333"/>
      <c r="Q438" s="333"/>
      <c r="R438" s="333"/>
      <c r="S438" s="333"/>
      <c r="T438" s="331"/>
    </row>
    <row r="439" spans="1:33" s="336" customFormat="1" ht="27">
      <c r="A439" s="331"/>
      <c r="B439" s="475"/>
      <c r="C439" s="475"/>
      <c r="D439" s="478">
        <v>6</v>
      </c>
      <c r="E439" s="499">
        <f>ROW()+1</f>
        <v>440</v>
      </c>
      <c r="F439" s="499" t="s">
        <v>2650</v>
      </c>
      <c r="G439" s="498" t="s">
        <v>2649</v>
      </c>
      <c r="H439" s="497"/>
      <c r="I439" s="332"/>
      <c r="J439" s="332"/>
      <c r="K439" s="489">
        <v>1</v>
      </c>
      <c r="L439" s="489">
        <v>1</v>
      </c>
      <c r="M439" s="489">
        <v>1</v>
      </c>
      <c r="N439" s="489">
        <v>1</v>
      </c>
      <c r="O439" s="333"/>
      <c r="P439" s="333"/>
      <c r="Q439" s="333"/>
      <c r="R439" s="333"/>
      <c r="S439" s="333"/>
      <c r="T439" s="331"/>
    </row>
    <row r="440" spans="1:33" s="336" customFormat="1" ht="27">
      <c r="A440" s="331"/>
      <c r="B440" s="475"/>
      <c r="C440" s="475"/>
      <c r="D440" s="496" t="s">
        <v>2637</v>
      </c>
      <c r="E440" s="487" t="s">
        <v>2648</v>
      </c>
      <c r="F440" s="487"/>
      <c r="G440" s="487"/>
      <c r="H440" s="494"/>
      <c r="I440" s="332"/>
      <c r="J440" s="332"/>
      <c r="K440" s="489">
        <v>1</v>
      </c>
      <c r="L440" s="489">
        <v>1</v>
      </c>
      <c r="M440" s="489">
        <v>1</v>
      </c>
      <c r="N440" s="489">
        <v>1</v>
      </c>
      <c r="O440" s="333"/>
      <c r="P440" s="333"/>
      <c r="Q440" s="333"/>
      <c r="R440" s="333"/>
      <c r="S440" s="333"/>
      <c r="T440" s="331"/>
    </row>
    <row r="441" spans="1:33" s="336" customFormat="1" ht="27">
      <c r="A441" s="331"/>
      <c r="B441" s="475"/>
      <c r="C441" s="475"/>
      <c r="D441" s="496" t="s">
        <v>2637</v>
      </c>
      <c r="E441" s="495" t="s">
        <v>2647</v>
      </c>
      <c r="F441" s="487"/>
      <c r="G441" s="487"/>
      <c r="H441" s="494"/>
      <c r="I441" s="332"/>
      <c r="J441" s="332"/>
      <c r="K441" s="489">
        <v>1</v>
      </c>
      <c r="L441" s="489">
        <v>1</v>
      </c>
      <c r="M441" s="489">
        <v>1</v>
      </c>
      <c r="N441" s="489">
        <v>1</v>
      </c>
      <c r="O441" s="333"/>
      <c r="P441" s="333"/>
      <c r="Q441" s="333"/>
      <c r="R441" s="333"/>
      <c r="S441" s="333"/>
      <c r="T441" s="331"/>
    </row>
    <row r="442" spans="1:33" s="336" customFormat="1" ht="27">
      <c r="A442" s="331"/>
      <c r="B442" s="475"/>
      <c r="C442" s="475"/>
      <c r="D442" s="496" t="s">
        <v>2637</v>
      </c>
      <c r="E442" s="495" t="s">
        <v>2646</v>
      </c>
      <c r="F442" s="487"/>
      <c r="G442" s="487"/>
      <c r="H442" s="494"/>
      <c r="I442" s="332"/>
      <c r="J442" s="332"/>
      <c r="K442" s="489">
        <v>1</v>
      </c>
      <c r="L442" s="489">
        <v>1</v>
      </c>
      <c r="M442" s="489">
        <v>1</v>
      </c>
      <c r="N442" s="489">
        <v>1</v>
      </c>
      <c r="O442" s="333"/>
      <c r="P442" s="333"/>
      <c r="Q442" s="333"/>
      <c r="R442" s="333"/>
      <c r="S442" s="333"/>
      <c r="T442" s="331"/>
    </row>
    <row r="443" spans="1:33" s="336" customFormat="1" ht="27">
      <c r="A443" s="331"/>
      <c r="B443" s="475"/>
      <c r="C443" s="475"/>
      <c r="D443" s="493">
        <v>6</v>
      </c>
      <c r="E443" s="492">
        <f>ROW()-1</f>
        <v>442</v>
      </c>
      <c r="F443" s="492" t="s">
        <v>2645</v>
      </c>
      <c r="G443" s="491" t="s">
        <v>2644</v>
      </c>
      <c r="H443" s="490"/>
      <c r="I443" s="332"/>
      <c r="J443" s="332"/>
      <c r="K443" s="489">
        <v>1</v>
      </c>
      <c r="L443" s="489">
        <v>1</v>
      </c>
      <c r="M443" s="489">
        <v>1</v>
      </c>
      <c r="N443" s="489">
        <v>1</v>
      </c>
      <c r="O443" s="333"/>
      <c r="P443" s="333"/>
      <c r="Q443" s="333"/>
      <c r="R443" s="333"/>
      <c r="S443" s="333"/>
      <c r="T443" s="331"/>
    </row>
    <row r="444" spans="1:33" s="336" customFormat="1" ht="27">
      <c r="A444" s="331"/>
      <c r="B444" s="475"/>
      <c r="C444" s="475"/>
      <c r="D444" s="475"/>
      <c r="E444" s="475"/>
      <c r="F444" s="475"/>
      <c r="G444" s="475"/>
      <c r="H444" s="475"/>
      <c r="I444" s="332"/>
      <c r="J444" s="332"/>
      <c r="K444" s="489">
        <v>1</v>
      </c>
      <c r="L444" s="489">
        <v>1</v>
      </c>
      <c r="M444" s="489">
        <v>1</v>
      </c>
      <c r="N444" s="489">
        <v>1</v>
      </c>
      <c r="O444" s="333"/>
      <c r="P444" s="333"/>
      <c r="Q444" s="333"/>
      <c r="R444" s="333"/>
      <c r="S444" s="333"/>
      <c r="T444" s="331"/>
    </row>
    <row r="445" spans="1:33" s="336" customFormat="1" ht="28.5">
      <c r="A445" s="331"/>
      <c r="B445" s="475"/>
      <c r="C445" s="475"/>
      <c r="D445" s="640" t="s">
        <v>2643</v>
      </c>
      <c r="E445" s="641"/>
      <c r="F445" s="641"/>
      <c r="G445" s="641"/>
      <c r="H445" s="642"/>
      <c r="I445" s="332"/>
      <c r="J445" s="332"/>
      <c r="K445" s="470" t="s">
        <v>2642</v>
      </c>
      <c r="L445" s="484" t="s">
        <v>2641</v>
      </c>
      <c r="M445" s="483"/>
      <c r="N445" s="483"/>
      <c r="O445" s="333"/>
      <c r="P445" s="333"/>
      <c r="Q445" s="333"/>
      <c r="R445" s="333"/>
      <c r="S445" s="333"/>
      <c r="T445" s="331"/>
    </row>
    <row r="446" spans="1:33" s="336" customFormat="1" ht="28.5">
      <c r="A446" s="331"/>
      <c r="B446" s="475"/>
      <c r="C446" s="475"/>
      <c r="D446" s="488"/>
      <c r="E446" s="487"/>
      <c r="F446" s="487"/>
      <c r="G446" s="486" t="s">
        <v>2640</v>
      </c>
      <c r="H446" s="485" t="s">
        <v>2637</v>
      </c>
      <c r="I446" s="332"/>
      <c r="J446" s="332"/>
      <c r="K446" s="470"/>
      <c r="L446" s="484" t="s">
        <v>2639</v>
      </c>
      <c r="M446" s="483"/>
      <c r="N446" s="483"/>
      <c r="O446" s="333"/>
      <c r="P446" s="333"/>
      <c r="Q446" s="333"/>
      <c r="R446" s="333"/>
      <c r="S446" s="333"/>
      <c r="T446" s="331"/>
    </row>
    <row r="447" spans="1:33" s="336" customFormat="1" ht="27">
      <c r="A447" s="331"/>
      <c r="B447" s="475"/>
      <c r="C447" s="475"/>
      <c r="D447" s="478"/>
      <c r="E447" s="477"/>
      <c r="F447" s="477"/>
      <c r="G447" s="482" t="s">
        <v>2638</v>
      </c>
      <c r="H447" s="481">
        <f>COUNTIF(D448:H452,H446)</f>
        <v>4</v>
      </c>
      <c r="I447" s="332"/>
      <c r="J447" s="332"/>
      <c r="K447" s="333"/>
      <c r="L447" s="333"/>
      <c r="M447" s="333"/>
      <c r="N447" s="333"/>
      <c r="O447" s="333"/>
      <c r="P447" s="333"/>
      <c r="Q447" s="333"/>
      <c r="R447" s="333"/>
      <c r="S447" s="333"/>
      <c r="T447" s="331"/>
    </row>
    <row r="448" spans="1:33" s="336" customFormat="1" ht="27">
      <c r="A448" s="331"/>
      <c r="B448" s="475"/>
      <c r="C448" s="475"/>
      <c r="D448" s="478">
        <v>6</v>
      </c>
      <c r="E448" s="477">
        <v>6</v>
      </c>
      <c r="F448" s="480" t="s">
        <v>2637</v>
      </c>
      <c r="G448" s="477">
        <v>6</v>
      </c>
      <c r="H448" s="479">
        <v>6</v>
      </c>
      <c r="I448" s="332"/>
      <c r="J448" s="332"/>
      <c r="K448" s="333"/>
      <c r="L448" s="333"/>
      <c r="M448" s="333"/>
      <c r="N448" s="333"/>
      <c r="O448" s="333"/>
      <c r="P448" s="333"/>
      <c r="Q448" s="333"/>
      <c r="R448" s="333"/>
      <c r="S448" s="333"/>
      <c r="T448" s="331"/>
    </row>
    <row r="449" spans="1:33" s="336" customFormat="1" ht="27">
      <c r="A449" s="331"/>
      <c r="B449" s="475"/>
      <c r="C449" s="475"/>
      <c r="D449" s="478">
        <v>6</v>
      </c>
      <c r="E449" s="477">
        <v>6</v>
      </c>
      <c r="F449" s="477">
        <v>6</v>
      </c>
      <c r="G449" s="477">
        <v>6</v>
      </c>
      <c r="H449" s="479">
        <v>6</v>
      </c>
      <c r="I449" s="332"/>
      <c r="J449" s="332"/>
      <c r="K449" s="333"/>
      <c r="L449" s="333"/>
      <c r="M449" s="333"/>
      <c r="N449" s="333"/>
      <c r="O449" s="333"/>
      <c r="P449" s="333"/>
      <c r="Q449" s="333"/>
      <c r="R449" s="333"/>
      <c r="S449" s="333"/>
      <c r="T449" s="331"/>
    </row>
    <row r="450" spans="1:33" s="336" customFormat="1" ht="27">
      <c r="A450" s="331"/>
      <c r="B450" s="475"/>
      <c r="C450" s="475"/>
      <c r="D450" s="478">
        <v>6</v>
      </c>
      <c r="E450" s="480" t="s">
        <v>2637</v>
      </c>
      <c r="F450" s="477">
        <v>6</v>
      </c>
      <c r="G450" s="477">
        <v>6</v>
      </c>
      <c r="H450" s="479">
        <v>6</v>
      </c>
      <c r="I450" s="332"/>
      <c r="J450" s="332"/>
      <c r="K450" s="333"/>
      <c r="L450" s="333"/>
      <c r="M450" s="333"/>
      <c r="N450" s="333"/>
      <c r="O450" s="333"/>
      <c r="P450" s="333"/>
      <c r="Q450" s="333"/>
      <c r="R450" s="333"/>
      <c r="S450" s="333"/>
      <c r="T450" s="331"/>
    </row>
    <row r="451" spans="1:33" s="336" customFormat="1" ht="27">
      <c r="A451" s="331"/>
      <c r="B451" s="475"/>
      <c r="C451" s="475"/>
      <c r="D451" s="478">
        <v>6</v>
      </c>
      <c r="E451" s="477">
        <v>6</v>
      </c>
      <c r="F451" s="477">
        <v>6</v>
      </c>
      <c r="G451" s="480" t="s">
        <v>2637</v>
      </c>
      <c r="H451" s="479">
        <v>6</v>
      </c>
      <c r="I451" s="332"/>
      <c r="J451" s="332"/>
      <c r="K451" s="333"/>
      <c r="L451" s="333"/>
      <c r="M451" s="333"/>
      <c r="N451" s="333"/>
      <c r="O451" s="333"/>
      <c r="P451" s="333"/>
      <c r="Q451" s="333"/>
      <c r="R451" s="333"/>
      <c r="S451" s="333"/>
      <c r="T451" s="331"/>
    </row>
    <row r="452" spans="1:33" s="336" customFormat="1" ht="27">
      <c r="A452" s="331"/>
      <c r="B452" s="475"/>
      <c r="C452" s="475"/>
      <c r="D452" s="478">
        <v>6</v>
      </c>
      <c r="E452" s="477">
        <v>6</v>
      </c>
      <c r="F452" s="477">
        <v>6</v>
      </c>
      <c r="G452" s="477">
        <v>6</v>
      </c>
      <c r="H452" s="476" t="s">
        <v>2637</v>
      </c>
      <c r="I452" s="332"/>
      <c r="J452" s="332"/>
      <c r="K452" s="333"/>
      <c r="L452" s="333"/>
      <c r="M452" s="333"/>
      <c r="N452" s="333"/>
      <c r="O452" s="333"/>
      <c r="P452" s="333"/>
      <c r="Q452" s="333"/>
      <c r="R452" s="333"/>
      <c r="S452" s="333"/>
      <c r="T452" s="331"/>
    </row>
    <row r="453" spans="1:33" s="336" customFormat="1" ht="27">
      <c r="A453" s="331"/>
      <c r="B453" s="475"/>
      <c r="C453" s="475"/>
      <c r="D453" s="171"/>
      <c r="E453" s="474"/>
      <c r="F453" s="474"/>
      <c r="G453" s="474"/>
      <c r="H453" s="473"/>
      <c r="I453" s="332"/>
      <c r="J453" s="332"/>
      <c r="K453" s="333"/>
      <c r="L453" s="333"/>
      <c r="M453" s="333"/>
      <c r="N453" s="333"/>
      <c r="O453" s="333"/>
      <c r="P453" s="333"/>
      <c r="Q453" s="333"/>
      <c r="R453" s="333"/>
      <c r="S453" s="333"/>
      <c r="T453" s="331"/>
    </row>
    <row r="454" spans="1:33" s="342" customFormat="1" ht="40.5" customHeight="1">
      <c r="A454" s="331"/>
      <c r="B454" s="332"/>
      <c r="C454" s="343"/>
      <c r="D454" s="340"/>
      <c r="E454" s="332"/>
      <c r="F454" s="332"/>
      <c r="G454" s="341"/>
      <c r="H454" s="332"/>
      <c r="I454" s="332"/>
      <c r="J454" s="332"/>
      <c r="K454" s="332"/>
      <c r="L454" s="332"/>
      <c r="M454" s="332"/>
      <c r="N454" s="332"/>
      <c r="O454" s="333"/>
      <c r="P454" s="332"/>
      <c r="Q454" s="332"/>
      <c r="R454" s="332"/>
      <c r="S454" s="334"/>
      <c r="T454" s="331"/>
      <c r="U454" s="336"/>
      <c r="V454" s="336"/>
      <c r="W454" s="336"/>
      <c r="X454" s="336"/>
      <c r="Y454" s="336"/>
      <c r="Z454" s="336"/>
      <c r="AA454" s="336"/>
      <c r="AB454" s="336"/>
      <c r="AC454" s="336"/>
      <c r="AD454" s="336"/>
      <c r="AE454" s="336"/>
      <c r="AF454" s="336"/>
      <c r="AG454" s="336"/>
    </row>
    <row r="455" spans="1:33" s="342" customFormat="1" ht="40.5" customHeight="1">
      <c r="A455" s="331"/>
      <c r="B455" s="472" t="s">
        <v>2636</v>
      </c>
      <c r="C455" s="470"/>
      <c r="D455" s="470"/>
      <c r="E455" s="333"/>
      <c r="F455" s="333"/>
      <c r="G455" s="332"/>
      <c r="H455" s="332"/>
      <c r="I455" s="332"/>
      <c r="J455" s="332"/>
      <c r="K455" s="332"/>
      <c r="L455" s="332"/>
      <c r="M455" s="332"/>
      <c r="N455" s="332"/>
      <c r="O455" s="333"/>
      <c r="P455" s="332"/>
      <c r="Q455" s="332"/>
      <c r="R455" s="332"/>
      <c r="S455" s="334"/>
      <c r="T455" s="331"/>
      <c r="U455" s="336"/>
      <c r="V455" s="336"/>
      <c r="W455" s="336"/>
      <c r="X455" s="336"/>
      <c r="Y455" s="336"/>
      <c r="Z455" s="336"/>
      <c r="AA455" s="336"/>
      <c r="AB455" s="336"/>
      <c r="AC455" s="336"/>
      <c r="AD455" s="336"/>
      <c r="AE455" s="336"/>
      <c r="AF455" s="336"/>
      <c r="AG455" s="336"/>
    </row>
    <row r="456" spans="1:33" s="342" customFormat="1" ht="40.5" customHeight="1">
      <c r="A456" s="331"/>
      <c r="B456" s="470"/>
      <c r="C456" s="470" t="s">
        <v>2635</v>
      </c>
      <c r="D456" s="470"/>
      <c r="E456" s="470"/>
      <c r="F456" s="470"/>
      <c r="G456" s="639" t="s">
        <v>2634</v>
      </c>
      <c r="H456" s="639"/>
      <c r="I456" s="639"/>
      <c r="J456" s="639"/>
      <c r="K456" s="639"/>
      <c r="L456" s="639"/>
      <c r="M456" s="639"/>
      <c r="N456" s="639"/>
      <c r="O456" s="639"/>
      <c r="P456" s="639"/>
      <c r="Q456" s="639"/>
      <c r="R456" s="639"/>
      <c r="S456" s="334"/>
      <c r="T456" s="331"/>
      <c r="U456" s="336"/>
      <c r="V456" s="336"/>
      <c r="W456" s="336"/>
      <c r="X456" s="336"/>
      <c r="Y456" s="336"/>
      <c r="Z456" s="336"/>
      <c r="AA456" s="336"/>
      <c r="AB456" s="336"/>
      <c r="AC456" s="336"/>
      <c r="AD456" s="336"/>
      <c r="AE456" s="336"/>
      <c r="AF456" s="336"/>
      <c r="AG456" s="336"/>
    </row>
    <row r="457" spans="1:33" s="342" customFormat="1" ht="40.5" customHeight="1">
      <c r="A457" s="331"/>
      <c r="B457" s="470"/>
      <c r="C457" s="470"/>
      <c r="D457" s="471"/>
      <c r="E457" s="470"/>
      <c r="F457" s="470"/>
      <c r="G457" s="639" t="s">
        <v>2633</v>
      </c>
      <c r="H457" s="639"/>
      <c r="I457" s="639"/>
      <c r="J457" s="639"/>
      <c r="K457" s="639"/>
      <c r="L457" s="639"/>
      <c r="M457" s="639"/>
      <c r="N457" s="639"/>
      <c r="O457" s="639"/>
      <c r="P457" s="639"/>
      <c r="Q457" s="639"/>
      <c r="R457" s="639"/>
      <c r="S457" s="334"/>
      <c r="T457" s="331"/>
      <c r="U457" s="336"/>
      <c r="V457" s="336"/>
      <c r="W457" s="336"/>
      <c r="X457" s="336"/>
      <c r="Y457" s="336"/>
      <c r="Z457" s="336"/>
      <c r="AA457" s="336"/>
      <c r="AB457" s="336"/>
      <c r="AC457" s="336"/>
      <c r="AD457" s="336"/>
      <c r="AE457" s="336"/>
      <c r="AF457" s="336"/>
      <c r="AG457" s="336"/>
    </row>
    <row r="458" spans="1:33" s="342" customFormat="1" ht="40.5" customHeight="1">
      <c r="A458" s="331"/>
      <c r="B458" s="470"/>
      <c r="C458" s="470"/>
      <c r="D458" s="471"/>
      <c r="E458" s="470"/>
      <c r="F458" s="470"/>
      <c r="G458" s="639" t="s">
        <v>2632</v>
      </c>
      <c r="H458" s="639"/>
      <c r="I458" s="639"/>
      <c r="J458" s="639"/>
      <c r="K458" s="639"/>
      <c r="L458" s="639"/>
      <c r="M458" s="639"/>
      <c r="N458" s="639"/>
      <c r="O458" s="639"/>
      <c r="P458" s="639"/>
      <c r="Q458" s="639"/>
      <c r="R458" s="639"/>
      <c r="S458" s="334"/>
      <c r="T458" s="331"/>
      <c r="U458" s="336"/>
      <c r="V458" s="336"/>
      <c r="W458" s="336"/>
      <c r="X458" s="336"/>
      <c r="Y458" s="336"/>
      <c r="Z458" s="336"/>
      <c r="AA458" s="336"/>
      <c r="AB458" s="336"/>
      <c r="AC458" s="336"/>
      <c r="AD458" s="336"/>
      <c r="AE458" s="336"/>
      <c r="AF458" s="336"/>
      <c r="AG458" s="336"/>
    </row>
    <row r="459" spans="1:33" s="342" customFormat="1" ht="40.5" customHeight="1">
      <c r="A459" s="331"/>
      <c r="B459" s="470"/>
      <c r="C459" s="470"/>
      <c r="D459" s="471"/>
      <c r="E459" s="470"/>
      <c r="F459" s="470"/>
      <c r="G459" s="639" t="s">
        <v>2631</v>
      </c>
      <c r="H459" s="639"/>
      <c r="I459" s="639"/>
      <c r="J459" s="639"/>
      <c r="K459" s="639"/>
      <c r="L459" s="639"/>
      <c r="M459" s="639"/>
      <c r="N459" s="639"/>
      <c r="O459" s="639"/>
      <c r="P459" s="639"/>
      <c r="Q459" s="639"/>
      <c r="R459" s="639"/>
      <c r="S459" s="334"/>
      <c r="T459" s="331"/>
      <c r="U459" s="336"/>
      <c r="V459" s="336"/>
      <c r="W459" s="336"/>
      <c r="X459" s="336"/>
      <c r="Y459" s="336"/>
      <c r="Z459" s="336"/>
      <c r="AA459" s="336"/>
      <c r="AB459" s="336"/>
      <c r="AC459" s="336"/>
      <c r="AD459" s="336"/>
      <c r="AE459" s="336"/>
      <c r="AF459" s="336"/>
      <c r="AG459" s="336"/>
    </row>
    <row r="460" spans="1:33" s="342" customFormat="1" ht="40.5" customHeight="1">
      <c r="A460" s="331"/>
      <c r="B460" s="470"/>
      <c r="C460" s="470"/>
      <c r="D460" s="471"/>
      <c r="E460" s="470"/>
      <c r="F460" s="470"/>
      <c r="G460" s="639" t="s">
        <v>2630</v>
      </c>
      <c r="H460" s="639"/>
      <c r="I460" s="639"/>
      <c r="J460" s="639"/>
      <c r="K460" s="639"/>
      <c r="L460" s="639"/>
      <c r="M460" s="639"/>
      <c r="N460" s="639"/>
      <c r="O460" s="639"/>
      <c r="P460" s="639"/>
      <c r="Q460" s="639"/>
      <c r="R460" s="639"/>
      <c r="S460" s="334"/>
      <c r="T460" s="331"/>
      <c r="U460" s="336"/>
      <c r="V460" s="336"/>
      <c r="W460" s="336"/>
      <c r="X460" s="336"/>
      <c r="Y460" s="336"/>
      <c r="Z460" s="336"/>
      <c r="AA460" s="336"/>
      <c r="AB460" s="336"/>
      <c r="AC460" s="336"/>
      <c r="AD460" s="336"/>
      <c r="AE460" s="336"/>
      <c r="AF460" s="336"/>
      <c r="AG460" s="336"/>
    </row>
    <row r="461" spans="1:33" s="342" customFormat="1" ht="40.5" customHeight="1">
      <c r="A461" s="331"/>
      <c r="B461" s="470"/>
      <c r="C461" s="470"/>
      <c r="D461" s="470"/>
      <c r="E461" s="470"/>
      <c r="F461" s="470"/>
      <c r="G461" s="469"/>
      <c r="H461" s="469"/>
      <c r="I461" s="469"/>
      <c r="J461" s="469"/>
      <c r="K461" s="469"/>
      <c r="L461" s="469"/>
      <c r="M461" s="469"/>
      <c r="N461" s="469"/>
      <c r="O461" s="469"/>
      <c r="P461" s="469"/>
      <c r="Q461" s="469"/>
      <c r="R461" s="469"/>
      <c r="S461" s="334"/>
      <c r="T461" s="331"/>
      <c r="U461" s="336"/>
      <c r="V461" s="336"/>
      <c r="W461" s="336"/>
      <c r="X461" s="336"/>
      <c r="Y461" s="336"/>
      <c r="Z461" s="336"/>
      <c r="AA461" s="336"/>
      <c r="AB461" s="336"/>
      <c r="AC461" s="336"/>
      <c r="AD461" s="336"/>
      <c r="AE461" s="336"/>
      <c r="AF461" s="336"/>
      <c r="AG461" s="336"/>
    </row>
    <row r="462" spans="1:33" s="342" customFormat="1" ht="40.5" customHeight="1">
      <c r="A462" s="331"/>
      <c r="B462" s="470"/>
      <c r="C462" s="470" t="s">
        <v>2619</v>
      </c>
      <c r="D462" s="470"/>
      <c r="E462" s="470"/>
      <c r="F462" s="470"/>
      <c r="G462" s="639" t="s">
        <v>2629</v>
      </c>
      <c r="H462" s="639"/>
      <c r="I462" s="639"/>
      <c r="J462" s="639"/>
      <c r="K462" s="639"/>
      <c r="L462" s="639"/>
      <c r="M462" s="639"/>
      <c r="N462" s="639"/>
      <c r="O462" s="639"/>
      <c r="P462" s="639"/>
      <c r="Q462" s="639"/>
      <c r="R462" s="639"/>
      <c r="S462" s="334"/>
      <c r="T462" s="331"/>
      <c r="U462" s="336"/>
      <c r="V462" s="336"/>
      <c r="W462" s="336"/>
      <c r="X462" s="336"/>
      <c r="Y462" s="336"/>
      <c r="Z462" s="336"/>
      <c r="AA462" s="336"/>
      <c r="AB462" s="336"/>
      <c r="AC462" s="336"/>
      <c r="AD462" s="336"/>
      <c r="AE462" s="336"/>
      <c r="AF462" s="336"/>
      <c r="AG462" s="336"/>
    </row>
    <row r="463" spans="1:33" s="342" customFormat="1" ht="40.5" customHeight="1">
      <c r="A463" s="331"/>
      <c r="B463" s="470"/>
      <c r="C463" s="470"/>
      <c r="D463" s="470"/>
      <c r="E463" s="470"/>
      <c r="F463" s="470"/>
      <c r="G463" s="639" t="s">
        <v>2628</v>
      </c>
      <c r="H463" s="639"/>
      <c r="I463" s="639"/>
      <c r="J463" s="639"/>
      <c r="K463" s="639"/>
      <c r="L463" s="639"/>
      <c r="M463" s="639"/>
      <c r="N463" s="639"/>
      <c r="O463" s="639"/>
      <c r="P463" s="639"/>
      <c r="Q463" s="639"/>
      <c r="R463" s="639"/>
      <c r="S463" s="334"/>
      <c r="T463" s="331"/>
      <c r="U463" s="336"/>
      <c r="V463" s="336"/>
      <c r="W463" s="336"/>
      <c r="X463" s="336"/>
      <c r="Y463" s="336"/>
      <c r="Z463" s="336"/>
      <c r="AA463" s="336"/>
      <c r="AB463" s="336"/>
      <c r="AC463" s="336"/>
      <c r="AD463" s="336"/>
      <c r="AE463" s="336"/>
      <c r="AF463" s="336"/>
      <c r="AG463" s="336"/>
    </row>
    <row r="464" spans="1:33" s="342" customFormat="1" ht="40.5" customHeight="1">
      <c r="A464" s="331"/>
      <c r="B464" s="470"/>
      <c r="C464" s="470"/>
      <c r="D464" s="470"/>
      <c r="E464" s="470"/>
      <c r="F464" s="470"/>
      <c r="G464" s="639" t="s">
        <v>2627</v>
      </c>
      <c r="H464" s="639"/>
      <c r="I464" s="639"/>
      <c r="J464" s="639"/>
      <c r="K464" s="639"/>
      <c r="L464" s="639"/>
      <c r="M464" s="639"/>
      <c r="N464" s="639"/>
      <c r="O464" s="639"/>
      <c r="P464" s="639"/>
      <c r="Q464" s="639"/>
      <c r="R464" s="639"/>
      <c r="S464" s="334"/>
      <c r="T464" s="331"/>
      <c r="U464" s="336"/>
      <c r="V464" s="336"/>
      <c r="W464" s="336"/>
      <c r="X464" s="336"/>
      <c r="Y464" s="336"/>
      <c r="Z464" s="336"/>
      <c r="AA464" s="336"/>
      <c r="AB464" s="336"/>
      <c r="AC464" s="336"/>
      <c r="AD464" s="336"/>
      <c r="AE464" s="336"/>
      <c r="AF464" s="336"/>
      <c r="AG464" s="336"/>
    </row>
    <row r="465" spans="1:33" s="342" customFormat="1" ht="40.5" customHeight="1">
      <c r="A465" s="331"/>
      <c r="B465" s="470"/>
      <c r="C465" s="470"/>
      <c r="D465" s="471"/>
      <c r="E465" s="470"/>
      <c r="F465" s="470"/>
      <c r="G465" s="639" t="s">
        <v>2626</v>
      </c>
      <c r="H465" s="639"/>
      <c r="I465" s="639"/>
      <c r="J465" s="639"/>
      <c r="K465" s="639"/>
      <c r="L465" s="639"/>
      <c r="M465" s="639"/>
      <c r="N465" s="639"/>
      <c r="O465" s="639"/>
      <c r="P465" s="639"/>
      <c r="Q465" s="639"/>
      <c r="R465" s="639"/>
      <c r="S465" s="334"/>
      <c r="T465" s="331"/>
      <c r="U465" s="336"/>
      <c r="V465" s="336"/>
      <c r="W465" s="336"/>
      <c r="X465" s="336"/>
      <c r="Y465" s="336"/>
      <c r="Z465" s="336"/>
      <c r="AA465" s="336"/>
      <c r="AB465" s="336"/>
      <c r="AC465" s="336"/>
      <c r="AD465" s="336"/>
      <c r="AE465" s="336"/>
      <c r="AF465" s="336"/>
      <c r="AG465" s="336"/>
    </row>
    <row r="466" spans="1:33" s="342" customFormat="1" ht="40.5" customHeight="1">
      <c r="A466" s="331"/>
      <c r="B466" s="470"/>
      <c r="C466" s="470"/>
      <c r="D466" s="471"/>
      <c r="E466" s="470"/>
      <c r="F466" s="470"/>
      <c r="G466" s="639" t="s">
        <v>2625</v>
      </c>
      <c r="H466" s="639"/>
      <c r="I466" s="639"/>
      <c r="J466" s="639"/>
      <c r="K466" s="639"/>
      <c r="L466" s="639"/>
      <c r="M466" s="639"/>
      <c r="N466" s="639"/>
      <c r="O466" s="639"/>
      <c r="P466" s="639"/>
      <c r="Q466" s="639"/>
      <c r="R466" s="639"/>
      <c r="S466" s="334"/>
      <c r="T466" s="331"/>
      <c r="U466" s="336"/>
      <c r="V466" s="336"/>
      <c r="W466" s="336"/>
      <c r="X466" s="336"/>
      <c r="Y466" s="336"/>
      <c r="Z466" s="336"/>
      <c r="AA466" s="336"/>
      <c r="AB466" s="336"/>
      <c r="AC466" s="336"/>
      <c r="AD466" s="336"/>
      <c r="AE466" s="336"/>
      <c r="AF466" s="336"/>
      <c r="AG466" s="336"/>
    </row>
    <row r="467" spans="1:33" s="342" customFormat="1" ht="40.5" customHeight="1">
      <c r="A467" s="331"/>
      <c r="B467" s="470"/>
      <c r="C467" s="470"/>
      <c r="D467" s="471"/>
      <c r="E467" s="470"/>
      <c r="F467" s="470"/>
      <c r="G467" s="639" t="s">
        <v>2624</v>
      </c>
      <c r="H467" s="639"/>
      <c r="I467" s="639"/>
      <c r="J467" s="639"/>
      <c r="K467" s="639"/>
      <c r="L467" s="639"/>
      <c r="M467" s="639"/>
      <c r="N467" s="639"/>
      <c r="O467" s="639"/>
      <c r="P467" s="639"/>
      <c r="Q467" s="639"/>
      <c r="R467" s="639"/>
      <c r="S467" s="334"/>
      <c r="T467" s="331"/>
      <c r="U467" s="336"/>
      <c r="V467" s="336"/>
      <c r="W467" s="336"/>
      <c r="X467" s="336"/>
      <c r="Y467" s="336"/>
      <c r="Z467" s="336"/>
      <c r="AA467" s="336"/>
      <c r="AB467" s="336"/>
      <c r="AC467" s="336"/>
      <c r="AD467" s="336"/>
      <c r="AE467" s="336"/>
      <c r="AF467" s="336"/>
      <c r="AG467" s="336"/>
    </row>
    <row r="468" spans="1:33" s="342" customFormat="1" ht="40.5" customHeight="1">
      <c r="A468" s="331"/>
      <c r="B468" s="470"/>
      <c r="C468" s="470"/>
      <c r="D468" s="471"/>
      <c r="E468" s="470"/>
      <c r="F468" s="470"/>
      <c r="G468" s="639" t="s">
        <v>2623</v>
      </c>
      <c r="H468" s="639"/>
      <c r="I468" s="639"/>
      <c r="J468" s="639"/>
      <c r="K468" s="639"/>
      <c r="L468" s="639"/>
      <c r="M468" s="639"/>
      <c r="N468" s="639"/>
      <c r="O468" s="639"/>
      <c r="P468" s="639"/>
      <c r="Q468" s="639"/>
      <c r="R468" s="639"/>
      <c r="S468" s="334"/>
      <c r="T468" s="331"/>
      <c r="U468" s="336"/>
      <c r="V468" s="336"/>
      <c r="W468" s="336"/>
      <c r="X468" s="336"/>
      <c r="Y468" s="336"/>
      <c r="Z468" s="336"/>
      <c r="AA468" s="336"/>
      <c r="AB468" s="336"/>
      <c r="AC468" s="336"/>
      <c r="AD468" s="336"/>
      <c r="AE468" s="336"/>
      <c r="AF468" s="336"/>
      <c r="AG468" s="336"/>
    </row>
    <row r="469" spans="1:33" s="342" customFormat="1" ht="40.5" customHeight="1">
      <c r="A469" s="331"/>
      <c r="B469" s="470"/>
      <c r="C469" s="470"/>
      <c r="D469" s="471"/>
      <c r="E469" s="470"/>
      <c r="F469" s="470"/>
      <c r="G469" s="639" t="s">
        <v>2622</v>
      </c>
      <c r="H469" s="639"/>
      <c r="I469" s="639"/>
      <c r="J469" s="639"/>
      <c r="K469" s="639"/>
      <c r="L469" s="639"/>
      <c r="M469" s="639"/>
      <c r="N469" s="639"/>
      <c r="O469" s="639"/>
      <c r="P469" s="639"/>
      <c r="Q469" s="639"/>
      <c r="R469" s="639"/>
      <c r="S469" s="334"/>
      <c r="T469" s="331"/>
      <c r="U469" s="336"/>
      <c r="V469" s="336"/>
      <c r="W469" s="336"/>
      <c r="X469" s="336"/>
      <c r="Y469" s="336"/>
      <c r="Z469" s="336"/>
      <c r="AA469" s="336"/>
      <c r="AB469" s="336"/>
      <c r="AC469" s="336"/>
      <c r="AD469" s="336"/>
      <c r="AE469" s="336"/>
      <c r="AF469" s="336"/>
      <c r="AG469" s="336"/>
    </row>
    <row r="470" spans="1:33" s="342" customFormat="1" ht="40.5" customHeight="1">
      <c r="A470" s="331"/>
      <c r="B470" s="470"/>
      <c r="C470" s="470"/>
      <c r="D470" s="471"/>
      <c r="E470" s="470"/>
      <c r="F470" s="470"/>
      <c r="G470" s="639" t="s">
        <v>2621</v>
      </c>
      <c r="H470" s="639"/>
      <c r="I470" s="639"/>
      <c r="J470" s="639"/>
      <c r="K470" s="639"/>
      <c r="L470" s="639"/>
      <c r="M470" s="639"/>
      <c r="N470" s="639"/>
      <c r="O470" s="639"/>
      <c r="P470" s="639"/>
      <c r="Q470" s="639"/>
      <c r="R470" s="639"/>
      <c r="S470" s="334"/>
      <c r="T470" s="331"/>
      <c r="U470" s="336"/>
      <c r="V470" s="336"/>
      <c r="W470" s="336"/>
      <c r="X470" s="336"/>
      <c r="Y470" s="336"/>
      <c r="Z470" s="336"/>
      <c r="AA470" s="336"/>
      <c r="AB470" s="336"/>
      <c r="AC470" s="336"/>
      <c r="AD470" s="336"/>
      <c r="AE470" s="336"/>
      <c r="AF470" s="336"/>
      <c r="AG470" s="336"/>
    </row>
    <row r="471" spans="1:33" s="342" customFormat="1" ht="40.5" customHeight="1">
      <c r="A471" s="331"/>
      <c r="B471" s="470"/>
      <c r="C471" s="470"/>
      <c r="D471" s="471"/>
      <c r="E471" s="470"/>
      <c r="F471" s="470"/>
      <c r="G471" s="639" t="s">
        <v>2620</v>
      </c>
      <c r="H471" s="639"/>
      <c r="I471" s="639"/>
      <c r="J471" s="639"/>
      <c r="K471" s="639"/>
      <c r="L471" s="639"/>
      <c r="M471" s="639"/>
      <c r="N471" s="639"/>
      <c r="O471" s="639"/>
      <c r="P471" s="639"/>
      <c r="Q471" s="639"/>
      <c r="R471" s="639"/>
      <c r="S471" s="334"/>
      <c r="T471" s="331"/>
      <c r="U471" s="336"/>
      <c r="V471" s="336"/>
      <c r="W471" s="336"/>
      <c r="X471" s="336"/>
      <c r="Y471" s="336"/>
      <c r="Z471" s="336"/>
      <c r="AA471" s="336"/>
      <c r="AB471" s="336"/>
      <c r="AC471" s="336"/>
      <c r="AD471" s="336"/>
      <c r="AE471" s="336"/>
      <c r="AF471" s="336"/>
      <c r="AG471" s="336"/>
    </row>
    <row r="472" spans="1:33" s="342" customFormat="1" ht="40.5" customHeight="1">
      <c r="A472" s="331"/>
      <c r="B472" s="470"/>
      <c r="C472" s="470" t="s">
        <v>2619</v>
      </c>
      <c r="D472" s="471"/>
      <c r="E472" s="470"/>
      <c r="F472" s="470"/>
      <c r="G472" s="639" t="s">
        <v>2618</v>
      </c>
      <c r="H472" s="639"/>
      <c r="I472" s="639"/>
      <c r="J472" s="639"/>
      <c r="K472" s="639"/>
      <c r="L472" s="639"/>
      <c r="M472" s="639"/>
      <c r="N472" s="639"/>
      <c r="O472" s="639"/>
      <c r="P472" s="639"/>
      <c r="Q472" s="639"/>
      <c r="R472" s="639"/>
      <c r="S472" s="334"/>
      <c r="T472" s="331"/>
      <c r="U472" s="336"/>
      <c r="V472" s="336"/>
      <c r="W472" s="336"/>
      <c r="X472" s="336"/>
      <c r="Y472" s="336"/>
      <c r="Z472" s="336"/>
      <c r="AA472" s="336"/>
      <c r="AB472" s="336"/>
      <c r="AC472" s="336"/>
      <c r="AD472" s="336"/>
      <c r="AE472" s="336"/>
      <c r="AF472" s="336"/>
      <c r="AG472" s="336"/>
    </row>
    <row r="473" spans="1:33" s="342" customFormat="1" ht="40.5" customHeight="1">
      <c r="A473" s="331"/>
      <c r="B473" s="470"/>
      <c r="C473" s="470"/>
      <c r="D473" s="470"/>
      <c r="E473" s="470"/>
      <c r="F473" s="470"/>
      <c r="G473" s="469"/>
      <c r="H473" s="469"/>
      <c r="I473" s="469"/>
      <c r="J473" s="469"/>
      <c r="K473" s="469"/>
      <c r="L473" s="469"/>
      <c r="M473" s="469"/>
      <c r="N473" s="469"/>
      <c r="O473" s="469"/>
      <c r="P473" s="469"/>
      <c r="Q473" s="469"/>
      <c r="R473" s="469"/>
      <c r="S473" s="334"/>
      <c r="T473" s="331"/>
      <c r="U473" s="336"/>
      <c r="V473" s="336"/>
      <c r="W473" s="336"/>
      <c r="X473" s="336"/>
      <c r="Y473" s="336"/>
      <c r="Z473" s="336"/>
      <c r="AA473" s="336"/>
      <c r="AB473" s="336"/>
      <c r="AC473" s="336"/>
      <c r="AD473" s="336"/>
      <c r="AE473" s="336"/>
      <c r="AF473" s="336"/>
      <c r="AG473" s="336"/>
    </row>
    <row r="474" spans="1:33" s="342" customFormat="1" ht="40.5" customHeight="1">
      <c r="A474" s="331"/>
      <c r="B474" s="470"/>
      <c r="C474" s="470" t="s">
        <v>2617</v>
      </c>
      <c r="D474" s="470"/>
      <c r="E474" s="470"/>
      <c r="F474" s="470"/>
      <c r="G474" s="639" t="s">
        <v>2616</v>
      </c>
      <c r="H474" s="639"/>
      <c r="I474" s="639"/>
      <c r="J474" s="639"/>
      <c r="K474" s="639"/>
      <c r="L474" s="639"/>
      <c r="M474" s="639"/>
      <c r="N474" s="639"/>
      <c r="O474" s="639"/>
      <c r="P474" s="639"/>
      <c r="Q474" s="639"/>
      <c r="R474" s="639"/>
      <c r="S474" s="334"/>
      <c r="T474" s="331"/>
      <c r="U474" s="336"/>
      <c r="V474" s="336"/>
      <c r="W474" s="336"/>
      <c r="X474" s="336"/>
      <c r="Y474" s="336"/>
      <c r="Z474" s="336"/>
      <c r="AA474" s="336"/>
      <c r="AB474" s="336"/>
      <c r="AC474" s="336"/>
      <c r="AD474" s="336"/>
      <c r="AE474" s="336"/>
      <c r="AF474" s="336"/>
      <c r="AG474" s="336"/>
    </row>
    <row r="475" spans="1:33" s="342" customFormat="1" ht="40.5" customHeight="1">
      <c r="A475" s="331"/>
      <c r="B475" s="470"/>
      <c r="C475" s="470" t="s">
        <v>2615</v>
      </c>
      <c r="D475" s="470"/>
      <c r="E475" s="470"/>
      <c r="F475" s="470"/>
      <c r="G475" s="639" t="s">
        <v>2614</v>
      </c>
      <c r="H475" s="639"/>
      <c r="I475" s="639"/>
      <c r="J475" s="639"/>
      <c r="K475" s="639"/>
      <c r="L475" s="639"/>
      <c r="M475" s="639"/>
      <c r="N475" s="639"/>
      <c r="O475" s="639"/>
      <c r="P475" s="639"/>
      <c r="Q475" s="639"/>
      <c r="R475" s="639"/>
      <c r="S475" s="334"/>
      <c r="T475" s="331"/>
      <c r="U475" s="336"/>
      <c r="V475" s="336"/>
      <c r="W475" s="336"/>
      <c r="X475" s="336"/>
      <c r="Y475" s="336"/>
      <c r="Z475" s="336"/>
      <c r="AA475" s="336"/>
      <c r="AB475" s="336"/>
      <c r="AC475" s="336"/>
      <c r="AD475" s="336"/>
      <c r="AE475" s="336"/>
      <c r="AF475" s="336"/>
      <c r="AG475" s="336"/>
    </row>
    <row r="476" spans="1:33" s="342" customFormat="1" ht="40.5" customHeight="1">
      <c r="A476" s="331"/>
      <c r="B476" s="470"/>
      <c r="C476" s="470" t="s">
        <v>2613</v>
      </c>
      <c r="D476" s="470"/>
      <c r="E476" s="470"/>
      <c r="F476" s="470"/>
      <c r="G476" s="639" t="s">
        <v>2612</v>
      </c>
      <c r="H476" s="639"/>
      <c r="I476" s="639"/>
      <c r="J476" s="639"/>
      <c r="K476" s="639"/>
      <c r="L476" s="639"/>
      <c r="M476" s="639"/>
      <c r="N476" s="639"/>
      <c r="O476" s="639"/>
      <c r="P476" s="639"/>
      <c r="Q476" s="639"/>
      <c r="R476" s="639"/>
      <c r="S476" s="334"/>
      <c r="T476" s="331"/>
      <c r="U476" s="336"/>
      <c r="V476" s="336"/>
      <c r="W476" s="336"/>
      <c r="X476" s="336"/>
      <c r="Y476" s="336"/>
      <c r="Z476" s="336"/>
      <c r="AA476" s="336"/>
      <c r="AB476" s="336"/>
      <c r="AC476" s="336"/>
      <c r="AD476" s="336"/>
      <c r="AE476" s="336"/>
      <c r="AF476" s="336"/>
      <c r="AG476" s="336"/>
    </row>
    <row r="477" spans="1:33" s="342" customFormat="1" ht="40.5" customHeight="1">
      <c r="A477" s="331"/>
      <c r="B477" s="470"/>
      <c r="C477" s="470" t="s">
        <v>2611</v>
      </c>
      <c r="D477" s="470"/>
      <c r="E477" s="470"/>
      <c r="F477" s="470"/>
      <c r="G477" s="639" t="s">
        <v>2610</v>
      </c>
      <c r="H477" s="639"/>
      <c r="I477" s="639"/>
      <c r="J477" s="639"/>
      <c r="K477" s="639"/>
      <c r="L477" s="639"/>
      <c r="M477" s="639"/>
      <c r="N477" s="639"/>
      <c r="O477" s="639"/>
      <c r="P477" s="639"/>
      <c r="Q477" s="639"/>
      <c r="R477" s="639"/>
      <c r="S477" s="334"/>
      <c r="T477" s="331"/>
      <c r="U477" s="336"/>
      <c r="V477" s="336"/>
      <c r="W477" s="336"/>
      <c r="X477" s="336"/>
      <c r="Y477" s="336"/>
      <c r="Z477" s="336"/>
      <c r="AA477" s="336"/>
      <c r="AB477" s="336"/>
      <c r="AC477" s="336"/>
      <c r="AD477" s="336"/>
      <c r="AE477" s="336"/>
      <c r="AF477" s="336"/>
      <c r="AG477" s="336"/>
    </row>
    <row r="478" spans="1:33" s="342" customFormat="1" ht="40.5" customHeight="1">
      <c r="A478" s="331"/>
      <c r="B478" s="470"/>
      <c r="C478" s="470" t="s">
        <v>2609</v>
      </c>
      <c r="D478" s="470"/>
      <c r="E478" s="470"/>
      <c r="F478" s="470"/>
      <c r="G478" s="639" t="s">
        <v>2608</v>
      </c>
      <c r="H478" s="639"/>
      <c r="I478" s="639"/>
      <c r="J478" s="639"/>
      <c r="K478" s="639"/>
      <c r="L478" s="639"/>
      <c r="M478" s="639"/>
      <c r="N478" s="639"/>
      <c r="O478" s="639"/>
      <c r="P478" s="639"/>
      <c r="Q478" s="639"/>
      <c r="R478" s="639"/>
      <c r="S478" s="334"/>
      <c r="T478" s="331"/>
      <c r="U478" s="336"/>
      <c r="V478" s="336"/>
      <c r="W478" s="336"/>
      <c r="X478" s="336"/>
      <c r="Y478" s="336"/>
      <c r="Z478" s="336"/>
      <c r="AA478" s="336"/>
      <c r="AB478" s="336"/>
      <c r="AC478" s="336"/>
      <c r="AD478" s="336"/>
      <c r="AE478" s="336"/>
      <c r="AF478" s="336"/>
      <c r="AG478" s="336"/>
    </row>
    <row r="479" spans="1:33" s="342" customFormat="1" ht="40.5" customHeight="1">
      <c r="A479" s="331"/>
      <c r="B479" s="470"/>
      <c r="C479" s="470" t="s">
        <v>2607</v>
      </c>
      <c r="D479" s="470"/>
      <c r="E479" s="470"/>
      <c r="F479" s="470"/>
      <c r="G479" s="469"/>
      <c r="H479" s="469"/>
      <c r="I479" s="469"/>
      <c r="J479" s="469"/>
      <c r="K479" s="469"/>
      <c r="L479" s="469"/>
      <c r="M479" s="469"/>
      <c r="N479" s="469"/>
      <c r="O479" s="469"/>
      <c r="P479" s="469"/>
      <c r="Q479" s="469"/>
      <c r="R479" s="469"/>
      <c r="S479" s="334"/>
      <c r="T479" s="331"/>
      <c r="U479" s="336"/>
      <c r="V479" s="336"/>
      <c r="W479" s="336"/>
      <c r="X479" s="336"/>
      <c r="Y479" s="336"/>
      <c r="Z479" s="336"/>
      <c r="AA479" s="336"/>
      <c r="AB479" s="336"/>
      <c r="AC479" s="336"/>
      <c r="AD479" s="336"/>
      <c r="AE479" s="336"/>
      <c r="AF479" s="336"/>
      <c r="AG479" s="336"/>
    </row>
    <row r="480" spans="1:33" s="342" customFormat="1" ht="40.5" customHeight="1">
      <c r="A480" s="331"/>
      <c r="B480" s="470"/>
      <c r="C480" s="470"/>
      <c r="D480" s="470"/>
      <c r="E480" s="470"/>
      <c r="F480" s="470"/>
      <c r="G480" s="639" t="s">
        <v>2606</v>
      </c>
      <c r="H480" s="639"/>
      <c r="I480" s="639"/>
      <c r="J480" s="639"/>
      <c r="K480" s="639"/>
      <c r="L480" s="639"/>
      <c r="M480" s="639"/>
      <c r="N480" s="639"/>
      <c r="O480" s="639"/>
      <c r="P480" s="639"/>
      <c r="Q480" s="639"/>
      <c r="R480" s="639"/>
      <c r="S480" s="334"/>
      <c r="T480" s="331"/>
      <c r="U480" s="336"/>
      <c r="V480" s="336"/>
      <c r="W480" s="336"/>
      <c r="X480" s="336"/>
      <c r="Y480" s="336"/>
      <c r="Z480" s="336"/>
      <c r="AA480" s="336"/>
      <c r="AB480" s="336"/>
      <c r="AC480" s="336"/>
      <c r="AD480" s="336"/>
      <c r="AE480" s="336"/>
      <c r="AF480" s="336"/>
      <c r="AG480" s="336"/>
    </row>
    <row r="481" spans="1:33" s="342" customFormat="1" ht="40.5" customHeight="1">
      <c r="A481" s="331"/>
      <c r="B481" s="470"/>
      <c r="C481" s="470" t="s">
        <v>2605</v>
      </c>
      <c r="D481" s="470"/>
      <c r="E481" s="470"/>
      <c r="F481" s="470"/>
      <c r="G481" s="639" t="s">
        <v>2604</v>
      </c>
      <c r="H481" s="639"/>
      <c r="I481" s="639"/>
      <c r="J481" s="639"/>
      <c r="K481" s="639"/>
      <c r="L481" s="639"/>
      <c r="M481" s="639"/>
      <c r="N481" s="639"/>
      <c r="O481" s="639"/>
      <c r="P481" s="639"/>
      <c r="Q481" s="639"/>
      <c r="R481" s="639"/>
      <c r="S481" s="334"/>
      <c r="T481" s="331"/>
      <c r="U481" s="336"/>
      <c r="V481" s="336"/>
      <c r="W481" s="336"/>
      <c r="X481" s="336"/>
      <c r="Y481" s="336"/>
      <c r="Z481" s="336"/>
      <c r="AA481" s="336"/>
      <c r="AB481" s="336"/>
      <c r="AC481" s="336"/>
      <c r="AD481" s="336"/>
      <c r="AE481" s="336"/>
      <c r="AF481" s="336"/>
      <c r="AG481" s="336"/>
    </row>
    <row r="482" spans="1:33" s="342" customFormat="1" ht="40.5" customHeight="1">
      <c r="A482" s="331"/>
      <c r="B482" s="470"/>
      <c r="C482" s="470" t="s">
        <v>2603</v>
      </c>
      <c r="D482" s="470"/>
      <c r="E482" s="470"/>
      <c r="F482" s="470"/>
      <c r="G482" s="639" t="s">
        <v>2602</v>
      </c>
      <c r="H482" s="639"/>
      <c r="I482" s="639"/>
      <c r="J482" s="639"/>
      <c r="K482" s="639"/>
      <c r="L482" s="639"/>
      <c r="M482" s="639"/>
      <c r="N482" s="639"/>
      <c r="O482" s="639"/>
      <c r="P482" s="639"/>
      <c r="Q482" s="639"/>
      <c r="R482" s="639"/>
      <c r="S482" s="334"/>
      <c r="T482" s="331"/>
      <c r="U482" s="336"/>
      <c r="V482" s="336"/>
      <c r="W482" s="336"/>
      <c r="X482" s="336"/>
      <c r="Y482" s="336"/>
      <c r="Z482" s="336"/>
      <c r="AA482" s="336"/>
      <c r="AB482" s="336"/>
      <c r="AC482" s="336"/>
      <c r="AD482" s="336"/>
      <c r="AE482" s="336"/>
      <c r="AF482" s="336"/>
      <c r="AG482" s="336"/>
    </row>
    <row r="483" spans="1:33" s="342" customFormat="1" ht="40.5" customHeight="1">
      <c r="A483" s="331"/>
      <c r="B483" s="470"/>
      <c r="C483" s="470" t="s">
        <v>2601</v>
      </c>
      <c r="D483" s="470"/>
      <c r="E483" s="470"/>
      <c r="F483" s="470"/>
      <c r="G483" s="639" t="s">
        <v>2600</v>
      </c>
      <c r="H483" s="639"/>
      <c r="I483" s="639"/>
      <c r="J483" s="639"/>
      <c r="K483" s="639"/>
      <c r="L483" s="639"/>
      <c r="M483" s="639"/>
      <c r="N483" s="639"/>
      <c r="O483" s="639"/>
      <c r="P483" s="639"/>
      <c r="Q483" s="639"/>
      <c r="R483" s="639"/>
      <c r="S483" s="334"/>
      <c r="T483" s="331"/>
      <c r="U483" s="336"/>
      <c r="V483" s="336"/>
      <c r="W483" s="336"/>
      <c r="X483" s="336"/>
      <c r="Y483" s="336"/>
      <c r="Z483" s="336"/>
      <c r="AA483" s="336"/>
      <c r="AB483" s="336"/>
      <c r="AC483" s="336"/>
      <c r="AD483" s="336"/>
      <c r="AE483" s="336"/>
      <c r="AF483" s="336"/>
      <c r="AG483" s="336"/>
    </row>
    <row r="484" spans="1:33" s="342" customFormat="1" ht="40.5" customHeight="1">
      <c r="A484" s="331"/>
      <c r="B484" s="470"/>
      <c r="C484" s="470" t="s">
        <v>2599</v>
      </c>
      <c r="D484" s="470"/>
      <c r="E484" s="470"/>
      <c r="F484" s="470"/>
      <c r="G484" s="639" t="s">
        <v>2598</v>
      </c>
      <c r="H484" s="639" t="s">
        <v>2598</v>
      </c>
      <c r="I484" s="639"/>
      <c r="J484" s="639"/>
      <c r="K484" s="639"/>
      <c r="L484" s="639"/>
      <c r="M484" s="639"/>
      <c r="N484" s="639"/>
      <c r="O484" s="639"/>
      <c r="P484" s="639"/>
      <c r="Q484" s="639"/>
      <c r="R484" s="639"/>
      <c r="S484" s="334"/>
      <c r="T484" s="331"/>
      <c r="U484" s="336"/>
      <c r="V484" s="336"/>
      <c r="W484" s="336"/>
      <c r="X484" s="336"/>
      <c r="Y484" s="336"/>
      <c r="Z484" s="336"/>
      <c r="AA484" s="336"/>
      <c r="AB484" s="336"/>
      <c r="AC484" s="336"/>
      <c r="AD484" s="336"/>
      <c r="AE484" s="336"/>
      <c r="AF484" s="336"/>
      <c r="AG484" s="336"/>
    </row>
    <row r="485" spans="1:33" s="342" customFormat="1" ht="40.5" customHeight="1">
      <c r="A485" s="331"/>
      <c r="B485" s="470"/>
      <c r="C485" s="470" t="s">
        <v>2597</v>
      </c>
      <c r="D485" s="470"/>
      <c r="E485" s="470"/>
      <c r="F485" s="470"/>
      <c r="G485" s="639" t="s">
        <v>2596</v>
      </c>
      <c r="H485" s="639"/>
      <c r="I485" s="639"/>
      <c r="J485" s="639"/>
      <c r="K485" s="639"/>
      <c r="L485" s="639"/>
      <c r="M485" s="639"/>
      <c r="N485" s="639"/>
      <c r="O485" s="639"/>
      <c r="P485" s="639"/>
      <c r="Q485" s="639"/>
      <c r="R485" s="639"/>
      <c r="S485" s="334"/>
      <c r="T485" s="331"/>
      <c r="U485" s="336"/>
      <c r="V485" s="336"/>
      <c r="W485" s="336"/>
      <c r="X485" s="336"/>
      <c r="Y485" s="336"/>
      <c r="Z485" s="336"/>
      <c r="AA485" s="336"/>
      <c r="AB485" s="336"/>
      <c r="AC485" s="336"/>
      <c r="AD485" s="336"/>
      <c r="AE485" s="336"/>
      <c r="AF485" s="336"/>
      <c r="AG485" s="336"/>
    </row>
    <row r="486" spans="1:33" s="342" customFormat="1" ht="40.5" customHeight="1">
      <c r="A486" s="331"/>
      <c r="B486" s="470"/>
      <c r="C486" s="470" t="s">
        <v>2595</v>
      </c>
      <c r="D486" s="470"/>
      <c r="E486" s="470"/>
      <c r="F486" s="470"/>
      <c r="G486" s="639" t="s">
        <v>2594</v>
      </c>
      <c r="H486" s="639"/>
      <c r="I486" s="639"/>
      <c r="J486" s="639"/>
      <c r="K486" s="639"/>
      <c r="L486" s="639"/>
      <c r="M486" s="639"/>
      <c r="N486" s="639"/>
      <c r="O486" s="639"/>
      <c r="P486" s="639"/>
      <c r="Q486" s="639"/>
      <c r="R486" s="639"/>
      <c r="S486" s="334"/>
      <c r="T486" s="331"/>
      <c r="U486" s="336"/>
      <c r="V486" s="336"/>
      <c r="W486" s="336"/>
      <c r="X486" s="336"/>
      <c r="Y486" s="336"/>
      <c r="Z486" s="336"/>
      <c r="AA486" s="336"/>
      <c r="AB486" s="336"/>
      <c r="AC486" s="336"/>
      <c r="AD486" s="336"/>
      <c r="AE486" s="336"/>
      <c r="AF486" s="336"/>
      <c r="AG486" s="336"/>
    </row>
    <row r="487" spans="1:33" s="342" customFormat="1" ht="40.5" customHeight="1">
      <c r="A487" s="331"/>
      <c r="B487" s="470"/>
      <c r="C487" s="470"/>
      <c r="D487" s="470"/>
      <c r="E487" s="470"/>
      <c r="F487" s="470"/>
      <c r="G487" s="639" t="s">
        <v>2593</v>
      </c>
      <c r="H487" s="639"/>
      <c r="I487" s="639"/>
      <c r="J487" s="639"/>
      <c r="K487" s="639"/>
      <c r="L487" s="639"/>
      <c r="M487" s="639"/>
      <c r="N487" s="639"/>
      <c r="O487" s="639"/>
      <c r="P487" s="639"/>
      <c r="Q487" s="639"/>
      <c r="R487" s="639"/>
      <c r="S487" s="334"/>
      <c r="T487" s="331"/>
      <c r="U487" s="336"/>
      <c r="V487" s="336"/>
      <c r="W487" s="336"/>
      <c r="X487" s="336"/>
      <c r="Y487" s="336"/>
      <c r="Z487" s="336"/>
      <c r="AA487" s="336"/>
      <c r="AB487" s="336"/>
      <c r="AC487" s="336"/>
      <c r="AD487" s="336"/>
      <c r="AE487" s="336"/>
      <c r="AF487" s="336"/>
      <c r="AG487" s="336"/>
    </row>
    <row r="488" spans="1:33" s="342" customFormat="1" ht="40.5" customHeight="1">
      <c r="A488" s="331"/>
      <c r="B488" s="470"/>
      <c r="C488" s="470" t="s">
        <v>2592</v>
      </c>
      <c r="D488" s="470"/>
      <c r="E488" s="470"/>
      <c r="F488" s="470"/>
      <c r="G488" s="639" t="s">
        <v>2591</v>
      </c>
      <c r="H488" s="639"/>
      <c r="I488" s="639"/>
      <c r="J488" s="639"/>
      <c r="K488" s="639"/>
      <c r="L488" s="639"/>
      <c r="M488" s="639"/>
      <c r="N488" s="639"/>
      <c r="O488" s="639"/>
      <c r="P488" s="639"/>
      <c r="Q488" s="639"/>
      <c r="R488" s="639"/>
      <c r="S488" s="334"/>
      <c r="T488" s="331"/>
      <c r="U488" s="336"/>
      <c r="V488" s="336"/>
      <c r="W488" s="336"/>
      <c r="X488" s="336"/>
      <c r="Y488" s="336"/>
      <c r="Z488" s="336"/>
      <c r="AA488" s="336"/>
      <c r="AB488" s="336"/>
      <c r="AC488" s="336"/>
      <c r="AD488" s="336"/>
      <c r="AE488" s="336"/>
      <c r="AF488" s="336"/>
      <c r="AG488" s="336"/>
    </row>
    <row r="489" spans="1:33" s="342" customFormat="1" ht="40.5" customHeight="1">
      <c r="A489" s="331"/>
      <c r="B489" s="470"/>
      <c r="C489" s="470" t="s">
        <v>2590</v>
      </c>
      <c r="D489" s="470"/>
      <c r="E489" s="470"/>
      <c r="F489" s="470"/>
      <c r="G489" s="639" t="s">
        <v>2589</v>
      </c>
      <c r="H489" s="639"/>
      <c r="I489" s="639"/>
      <c r="J489" s="639"/>
      <c r="K489" s="639"/>
      <c r="L489" s="639"/>
      <c r="M489" s="639"/>
      <c r="N489" s="639"/>
      <c r="O489" s="639"/>
      <c r="P489" s="639"/>
      <c r="Q489" s="639"/>
      <c r="R489" s="639"/>
      <c r="S489" s="334"/>
      <c r="T489" s="331"/>
      <c r="U489" s="336"/>
      <c r="V489" s="336"/>
      <c r="W489" s="336"/>
      <c r="X489" s="336"/>
      <c r="Y489" s="336"/>
      <c r="Z489" s="336"/>
      <c r="AA489" s="336"/>
      <c r="AB489" s="336"/>
      <c r="AC489" s="336"/>
      <c r="AD489" s="336"/>
      <c r="AE489" s="336"/>
      <c r="AF489" s="336"/>
      <c r="AG489" s="336"/>
    </row>
    <row r="490" spans="1:33" s="342" customFormat="1" ht="40.5" customHeight="1">
      <c r="A490" s="331"/>
      <c r="B490" s="470"/>
      <c r="C490" s="470" t="s">
        <v>2588</v>
      </c>
      <c r="D490" s="470"/>
      <c r="E490" s="470"/>
      <c r="F490" s="470"/>
      <c r="G490" s="639" t="s">
        <v>2587</v>
      </c>
      <c r="H490" s="639"/>
      <c r="I490" s="639"/>
      <c r="J490" s="639"/>
      <c r="K490" s="639"/>
      <c r="L490" s="639"/>
      <c r="M490" s="639"/>
      <c r="N490" s="639"/>
      <c r="O490" s="639"/>
      <c r="P490" s="639"/>
      <c r="Q490" s="639"/>
      <c r="R490" s="639"/>
      <c r="S490" s="334"/>
      <c r="T490" s="331"/>
      <c r="U490" s="336"/>
      <c r="V490" s="336"/>
      <c r="W490" s="336"/>
      <c r="X490" s="336"/>
      <c r="Y490" s="336"/>
      <c r="Z490" s="336"/>
      <c r="AA490" s="336"/>
      <c r="AB490" s="336"/>
      <c r="AC490" s="336"/>
      <c r="AD490" s="336"/>
      <c r="AE490" s="336"/>
      <c r="AF490" s="336"/>
      <c r="AG490" s="336"/>
    </row>
    <row r="491" spans="1:33" s="342" customFormat="1" ht="40.5" customHeight="1">
      <c r="A491" s="331"/>
      <c r="B491" s="470"/>
      <c r="C491" s="470" t="s">
        <v>2586</v>
      </c>
      <c r="D491" s="471"/>
      <c r="E491" s="470"/>
      <c r="F491" s="470"/>
      <c r="G491" s="639" t="s">
        <v>2585</v>
      </c>
      <c r="H491" s="639"/>
      <c r="I491" s="639"/>
      <c r="J491" s="639"/>
      <c r="K491" s="639"/>
      <c r="L491" s="639"/>
      <c r="M491" s="639"/>
      <c r="N491" s="639"/>
      <c r="O491" s="639"/>
      <c r="P491" s="639"/>
      <c r="Q491" s="639"/>
      <c r="R491" s="639"/>
      <c r="S491" s="334"/>
      <c r="T491" s="331"/>
      <c r="U491" s="336"/>
      <c r="V491" s="336"/>
      <c r="W491" s="336"/>
      <c r="X491" s="336"/>
      <c r="Y491" s="336"/>
      <c r="Z491" s="336"/>
      <c r="AA491" s="336"/>
      <c r="AB491" s="336"/>
      <c r="AC491" s="336"/>
      <c r="AD491" s="336"/>
      <c r="AE491" s="336"/>
      <c r="AF491" s="336"/>
      <c r="AG491" s="336"/>
    </row>
    <row r="492" spans="1:33" s="342" customFormat="1" ht="40.5" customHeight="1">
      <c r="A492" s="331"/>
      <c r="B492" s="470"/>
      <c r="C492" s="470"/>
      <c r="D492" s="470"/>
      <c r="E492" s="470"/>
      <c r="F492" s="469"/>
      <c r="G492" s="469"/>
      <c r="H492" s="469"/>
      <c r="I492" s="469"/>
      <c r="J492" s="469"/>
      <c r="K492" s="469"/>
      <c r="L492" s="469"/>
      <c r="M492" s="469"/>
      <c r="N492" s="469"/>
      <c r="O492" s="469"/>
      <c r="P492" s="469"/>
      <c r="Q492" s="469"/>
      <c r="R492" s="469"/>
      <c r="S492" s="334"/>
      <c r="T492" s="331"/>
      <c r="U492" s="336"/>
      <c r="V492" s="336"/>
      <c r="W492" s="336"/>
      <c r="X492" s="336"/>
      <c r="Y492" s="336"/>
      <c r="Z492" s="336"/>
      <c r="AA492" s="336"/>
      <c r="AB492" s="336"/>
      <c r="AC492" s="336"/>
      <c r="AD492" s="336"/>
      <c r="AE492" s="336"/>
      <c r="AF492" s="336"/>
      <c r="AG492" s="336"/>
    </row>
    <row r="493" spans="1:33" s="342" customFormat="1" ht="28.5">
      <c r="A493" s="331"/>
      <c r="B493" s="332"/>
      <c r="C493" s="637" t="s">
        <v>2584</v>
      </c>
      <c r="D493" s="637"/>
      <c r="E493" s="637"/>
      <c r="F493" s="637"/>
      <c r="G493" s="637"/>
      <c r="H493" s="637"/>
      <c r="I493" s="637"/>
      <c r="J493" s="637"/>
      <c r="K493" s="637"/>
      <c r="L493" s="637"/>
      <c r="M493" s="332"/>
      <c r="N493" s="332"/>
      <c r="O493" s="333"/>
      <c r="P493" s="332"/>
      <c r="Q493" s="332"/>
      <c r="R493" s="332"/>
      <c r="S493" s="334"/>
      <c r="T493" s="331"/>
      <c r="U493" s="336"/>
      <c r="V493" s="336"/>
      <c r="W493" s="336"/>
      <c r="X493" s="336"/>
      <c r="Y493" s="336"/>
      <c r="Z493" s="336"/>
      <c r="AA493" s="336"/>
      <c r="AB493" s="336"/>
      <c r="AC493" s="336"/>
      <c r="AD493" s="336"/>
      <c r="AE493" s="336"/>
      <c r="AF493" s="336"/>
      <c r="AG493" s="336"/>
    </row>
    <row r="494" spans="1:33" s="342" customFormat="1" ht="28.5">
      <c r="A494" s="331"/>
      <c r="B494" s="332"/>
      <c r="C494" s="637" t="s">
        <v>2583</v>
      </c>
      <c r="D494" s="637"/>
      <c r="E494" s="637"/>
      <c r="F494" s="637"/>
      <c r="G494" s="637"/>
      <c r="H494" s="637"/>
      <c r="I494" s="637"/>
      <c r="J494" s="637"/>
      <c r="K494" s="637"/>
      <c r="L494" s="637"/>
      <c r="M494" s="332"/>
      <c r="N494" s="332"/>
      <c r="O494" s="333"/>
      <c r="P494" s="332"/>
      <c r="Q494" s="332"/>
      <c r="R494" s="332"/>
      <c r="S494" s="334"/>
      <c r="T494" s="331"/>
      <c r="U494" s="336"/>
      <c r="V494" s="336"/>
      <c r="W494" s="336"/>
      <c r="X494" s="336"/>
      <c r="Y494" s="336"/>
      <c r="Z494" s="336"/>
      <c r="AA494" s="336"/>
      <c r="AB494" s="336"/>
      <c r="AC494" s="336"/>
      <c r="AD494" s="336"/>
      <c r="AE494" s="336"/>
      <c r="AF494" s="336"/>
      <c r="AG494" s="336"/>
    </row>
    <row r="495" spans="1:33" s="342" customFormat="1" ht="28.5">
      <c r="A495" s="331"/>
      <c r="B495" s="332"/>
      <c r="C495" s="637" t="s">
        <v>2582</v>
      </c>
      <c r="D495" s="637"/>
      <c r="E495" s="637"/>
      <c r="F495" s="637"/>
      <c r="G495" s="637"/>
      <c r="H495" s="637"/>
      <c r="I495" s="637"/>
      <c r="J495" s="637"/>
      <c r="K495" s="637"/>
      <c r="L495" s="637"/>
      <c r="M495" s="332"/>
      <c r="N495" s="332"/>
      <c r="O495" s="333"/>
      <c r="P495" s="332"/>
      <c r="Q495" s="332"/>
      <c r="R495" s="332"/>
      <c r="S495" s="334"/>
      <c r="T495" s="331"/>
      <c r="U495" s="336"/>
      <c r="V495" s="336"/>
      <c r="W495" s="336"/>
      <c r="X495" s="336"/>
      <c r="Y495" s="336"/>
      <c r="Z495" s="336"/>
      <c r="AA495" s="336"/>
      <c r="AB495" s="336"/>
      <c r="AC495" s="336"/>
      <c r="AD495" s="336"/>
      <c r="AE495" s="336"/>
      <c r="AF495" s="336"/>
      <c r="AG495" s="336"/>
    </row>
    <row r="496" spans="1:33" s="342" customFormat="1" ht="28.5">
      <c r="A496" s="331"/>
      <c r="B496" s="332"/>
      <c r="C496" s="637" t="s">
        <v>2581</v>
      </c>
      <c r="D496" s="637"/>
      <c r="E496" s="637"/>
      <c r="F496" s="637"/>
      <c r="G496" s="637"/>
      <c r="H496" s="637"/>
      <c r="I496" s="637"/>
      <c r="J496" s="637"/>
      <c r="K496" s="637"/>
      <c r="L496" s="637"/>
      <c r="M496" s="332"/>
      <c r="N496" s="332"/>
      <c r="O496" s="333"/>
      <c r="P496" s="332"/>
      <c r="Q496" s="332"/>
      <c r="R496" s="332"/>
      <c r="S496" s="334"/>
      <c r="T496" s="331"/>
      <c r="U496" s="336"/>
      <c r="V496" s="336"/>
      <c r="W496" s="336"/>
      <c r="X496" s="336"/>
      <c r="Y496" s="336"/>
      <c r="Z496" s="336"/>
      <c r="AA496" s="336"/>
      <c r="AB496" s="336"/>
      <c r="AC496" s="336"/>
      <c r="AD496" s="336"/>
      <c r="AE496" s="336"/>
      <c r="AF496" s="336"/>
      <c r="AG496" s="336"/>
    </row>
    <row r="497" spans="1:33" s="342" customFormat="1" ht="28.5">
      <c r="A497" s="331"/>
      <c r="B497" s="332"/>
      <c r="C497" s="637" t="s">
        <v>2580</v>
      </c>
      <c r="D497" s="637"/>
      <c r="E497" s="637"/>
      <c r="F497" s="637"/>
      <c r="G497" s="637"/>
      <c r="H497" s="637"/>
      <c r="I497" s="637"/>
      <c r="J497" s="637"/>
      <c r="K497" s="637"/>
      <c r="L497" s="637"/>
      <c r="M497" s="332"/>
      <c r="N497" s="332"/>
      <c r="O497" s="333"/>
      <c r="P497" s="332"/>
      <c r="Q497" s="332"/>
      <c r="R497" s="332"/>
      <c r="S497" s="334"/>
      <c r="T497" s="331"/>
      <c r="U497" s="336"/>
      <c r="V497" s="336"/>
      <c r="W497" s="336"/>
      <c r="X497" s="336"/>
      <c r="Y497" s="336"/>
      <c r="Z497" s="336"/>
      <c r="AA497" s="336"/>
      <c r="AB497" s="336"/>
      <c r="AC497" s="336"/>
      <c r="AD497" s="336"/>
      <c r="AE497" s="336"/>
      <c r="AF497" s="336"/>
      <c r="AG497" s="336"/>
    </row>
    <row r="498" spans="1:33" s="342" customFormat="1" ht="28.5">
      <c r="A498" s="331"/>
      <c r="B498" s="332"/>
      <c r="C498" s="637" t="s">
        <v>2579</v>
      </c>
      <c r="D498" s="637"/>
      <c r="E498" s="637"/>
      <c r="F498" s="637"/>
      <c r="G498" s="637"/>
      <c r="H498" s="637"/>
      <c r="I498" s="637"/>
      <c r="J498" s="637"/>
      <c r="K498" s="637"/>
      <c r="L498" s="637"/>
      <c r="M498" s="332"/>
      <c r="N498" s="332"/>
      <c r="O498" s="333"/>
      <c r="P498" s="332"/>
      <c r="Q498" s="332"/>
      <c r="R498" s="332"/>
      <c r="S498" s="334"/>
      <c r="T498" s="331"/>
      <c r="U498" s="336"/>
      <c r="V498" s="336"/>
      <c r="W498" s="336"/>
      <c r="X498" s="336"/>
      <c r="Y498" s="336"/>
      <c r="Z498" s="336"/>
      <c r="AA498" s="336"/>
      <c r="AB498" s="336"/>
      <c r="AC498" s="336"/>
      <c r="AD498" s="336"/>
      <c r="AE498" s="336"/>
      <c r="AF498" s="336"/>
      <c r="AG498" s="336"/>
    </row>
    <row r="499" spans="1:33" s="342" customFormat="1" ht="28.5">
      <c r="A499" s="331"/>
      <c r="B499" s="332"/>
      <c r="C499" s="637" t="s">
        <v>2578</v>
      </c>
      <c r="D499" s="637"/>
      <c r="E499" s="637"/>
      <c r="F499" s="637"/>
      <c r="G499" s="637"/>
      <c r="H499" s="637"/>
      <c r="I499" s="637"/>
      <c r="J499" s="637"/>
      <c r="K499" s="637"/>
      <c r="L499" s="637"/>
      <c r="M499" s="332"/>
      <c r="N499" s="332"/>
      <c r="O499" s="333"/>
      <c r="P499" s="332"/>
      <c r="Q499" s="332"/>
      <c r="R499" s="332"/>
      <c r="S499" s="334"/>
      <c r="T499" s="331"/>
      <c r="U499" s="336"/>
      <c r="V499" s="336"/>
      <c r="W499" s="336"/>
      <c r="X499" s="336"/>
      <c r="Y499" s="336"/>
      <c r="Z499" s="336"/>
      <c r="AA499" s="336"/>
      <c r="AB499" s="336"/>
      <c r="AC499" s="336"/>
      <c r="AD499" s="336"/>
      <c r="AE499" s="336"/>
      <c r="AF499" s="336"/>
      <c r="AG499" s="336"/>
    </row>
    <row r="500" spans="1:33" s="342" customFormat="1" ht="28.5">
      <c r="A500" s="331"/>
      <c r="B500" s="332"/>
      <c r="C500" s="637" t="s">
        <v>2577</v>
      </c>
      <c r="D500" s="637"/>
      <c r="E500" s="637"/>
      <c r="F500" s="637"/>
      <c r="G500" s="637"/>
      <c r="H500" s="637"/>
      <c r="I500" s="637"/>
      <c r="J500" s="637"/>
      <c r="K500" s="637"/>
      <c r="L500" s="637"/>
      <c r="M500" s="332"/>
      <c r="N500" s="332"/>
      <c r="O500" s="333"/>
      <c r="P500" s="332"/>
      <c r="Q500" s="332"/>
      <c r="R500" s="332"/>
      <c r="S500" s="334"/>
      <c r="T500" s="331"/>
      <c r="U500" s="336"/>
      <c r="V500" s="336"/>
      <c r="W500" s="336"/>
      <c r="X500" s="336"/>
      <c r="Y500" s="336"/>
      <c r="Z500" s="336"/>
      <c r="AA500" s="336"/>
      <c r="AB500" s="336"/>
      <c r="AC500" s="336"/>
      <c r="AD500" s="336"/>
      <c r="AE500" s="336"/>
      <c r="AF500" s="336"/>
      <c r="AG500" s="336"/>
    </row>
    <row r="501" spans="1:33" s="342" customFormat="1" ht="28.5">
      <c r="A501" s="331"/>
      <c r="B501" s="332"/>
      <c r="C501" s="637" t="s">
        <v>2576</v>
      </c>
      <c r="D501" s="637"/>
      <c r="E501" s="637"/>
      <c r="F501" s="637"/>
      <c r="G501" s="637"/>
      <c r="H501" s="637"/>
      <c r="I501" s="637"/>
      <c r="J501" s="637"/>
      <c r="K501" s="637"/>
      <c r="L501" s="637"/>
      <c r="M501" s="332"/>
      <c r="N501" s="332"/>
      <c r="O501" s="333"/>
      <c r="P501" s="332"/>
      <c r="Q501" s="332"/>
      <c r="R501" s="332"/>
      <c r="S501" s="334"/>
      <c r="T501" s="331"/>
      <c r="U501" s="336"/>
      <c r="V501" s="336"/>
      <c r="W501" s="336"/>
      <c r="X501" s="336"/>
      <c r="Y501" s="336"/>
      <c r="Z501" s="336"/>
      <c r="AA501" s="336"/>
      <c r="AB501" s="336"/>
      <c r="AC501" s="336"/>
      <c r="AD501" s="336"/>
      <c r="AE501" s="336"/>
      <c r="AF501" s="336"/>
      <c r="AG501" s="336"/>
    </row>
    <row r="502" spans="1:33" s="342" customFormat="1" ht="28.5">
      <c r="A502" s="331"/>
      <c r="B502" s="332"/>
      <c r="C502" s="637" t="s">
        <v>2575</v>
      </c>
      <c r="D502" s="637"/>
      <c r="E502" s="637"/>
      <c r="F502" s="637"/>
      <c r="G502" s="637"/>
      <c r="H502" s="637"/>
      <c r="I502" s="637"/>
      <c r="J502" s="637"/>
      <c r="K502" s="637"/>
      <c r="L502" s="637"/>
      <c r="M502" s="332"/>
      <c r="N502" s="332"/>
      <c r="O502" s="333"/>
      <c r="P502" s="332"/>
      <c r="Q502" s="332"/>
      <c r="R502" s="332"/>
      <c r="S502" s="334"/>
      <c r="T502" s="331"/>
      <c r="U502" s="336"/>
      <c r="V502" s="336"/>
      <c r="W502" s="336"/>
      <c r="X502" s="336"/>
      <c r="Y502" s="336"/>
      <c r="Z502" s="336"/>
      <c r="AA502" s="336"/>
      <c r="AB502" s="336"/>
      <c r="AC502" s="336"/>
      <c r="AD502" s="336"/>
      <c r="AE502" s="336"/>
      <c r="AF502" s="336"/>
      <c r="AG502" s="336"/>
    </row>
    <row r="503" spans="1:33" s="342" customFormat="1" ht="27">
      <c r="A503" s="331"/>
      <c r="B503" s="332"/>
      <c r="C503" s="332"/>
      <c r="D503" s="332"/>
      <c r="E503" s="332"/>
      <c r="F503" s="332"/>
      <c r="G503" s="341"/>
      <c r="H503" s="332"/>
      <c r="I503" s="332"/>
      <c r="J503" s="332"/>
      <c r="K503" s="332"/>
      <c r="L503" s="332"/>
      <c r="M503" s="332"/>
      <c r="N503" s="332"/>
      <c r="O503" s="333"/>
      <c r="P503" s="332"/>
      <c r="Q503" s="332"/>
      <c r="R503" s="332"/>
      <c r="S503" s="334"/>
      <c r="T503" s="331"/>
      <c r="U503" s="336"/>
      <c r="V503" s="336"/>
      <c r="W503" s="336"/>
      <c r="X503" s="336"/>
      <c r="Y503" s="336"/>
      <c r="Z503" s="336"/>
      <c r="AA503" s="336"/>
      <c r="AB503" s="336"/>
      <c r="AC503" s="336"/>
      <c r="AD503" s="336"/>
      <c r="AE503" s="336"/>
      <c r="AF503" s="336"/>
      <c r="AG503" s="336"/>
    </row>
    <row r="504" spans="1:33" s="342" customFormat="1" ht="40.5" customHeight="1">
      <c r="A504" s="331"/>
      <c r="B504" s="331"/>
      <c r="C504" s="331"/>
      <c r="D504" s="331"/>
      <c r="E504" s="331"/>
      <c r="F504" s="468"/>
      <c r="G504" s="331"/>
      <c r="H504" s="331"/>
      <c r="I504" s="468"/>
      <c r="J504" s="468"/>
      <c r="K504" s="468"/>
      <c r="L504" s="468"/>
      <c r="M504" s="468"/>
      <c r="N504" s="335"/>
      <c r="O504" s="335"/>
      <c r="P504" s="335"/>
      <c r="Q504" s="335"/>
      <c r="R504" s="335"/>
      <c r="S504" s="335"/>
      <c r="T504" s="331"/>
      <c r="U504" s="336"/>
      <c r="V504" s="336"/>
      <c r="W504" s="336"/>
      <c r="X504" s="336"/>
      <c r="Y504" s="336"/>
      <c r="Z504" s="336"/>
      <c r="AA504" s="336"/>
      <c r="AB504" s="336"/>
      <c r="AC504" s="336"/>
      <c r="AD504" s="336"/>
      <c r="AE504" s="336"/>
      <c r="AF504" s="336"/>
      <c r="AG504" s="336"/>
    </row>
    <row r="505" spans="1:33">
      <c r="A505" s="337">
        <v>1</v>
      </c>
      <c r="B505" s="337">
        <v>1</v>
      </c>
      <c r="C505" s="337">
        <v>1</v>
      </c>
      <c r="D505" s="337">
        <v>1</v>
      </c>
      <c r="E505" s="337">
        <v>1</v>
      </c>
      <c r="F505" s="337">
        <v>1</v>
      </c>
      <c r="G505" s="337">
        <v>1</v>
      </c>
      <c r="H505" s="337">
        <v>1</v>
      </c>
      <c r="I505" s="337">
        <v>1</v>
      </c>
      <c r="J505" s="337">
        <v>1</v>
      </c>
      <c r="K505" s="337">
        <v>1</v>
      </c>
      <c r="L505" s="337">
        <v>1</v>
      </c>
      <c r="M505" s="337">
        <v>1</v>
      </c>
      <c r="N505" s="337">
        <v>1</v>
      </c>
      <c r="O505" s="337">
        <v>1</v>
      </c>
      <c r="P505" s="337">
        <v>1</v>
      </c>
      <c r="Q505" s="337">
        <v>1</v>
      </c>
      <c r="R505" s="337">
        <v>1</v>
      </c>
      <c r="S505" s="337">
        <v>1</v>
      </c>
      <c r="T505" s="337">
        <v>1</v>
      </c>
      <c r="U505" s="336"/>
      <c r="V505" s="336"/>
      <c r="W505" s="336"/>
      <c r="X505" s="336"/>
    </row>
    <row r="506" spans="1:33" ht="30" customHeight="1">
      <c r="A506" s="331"/>
      <c r="B506" s="463" t="s">
        <v>2574</v>
      </c>
      <c r="C506" s="459"/>
      <c r="D506" s="458"/>
      <c r="E506" s="459"/>
      <c r="F506" s="459"/>
      <c r="G506" s="21"/>
      <c r="H506" s="21"/>
      <c r="I506" s="21"/>
      <c r="J506" s="21"/>
      <c r="K506" s="21"/>
      <c r="L506" s="21"/>
      <c r="M506" s="21"/>
      <c r="N506" s="21"/>
      <c r="O506" s="21"/>
      <c r="P506" s="21"/>
      <c r="Q506" s="21"/>
      <c r="R506" s="21"/>
      <c r="S506" s="21"/>
      <c r="T506" s="331"/>
    </row>
    <row r="507" spans="1:33" ht="30" customHeight="1">
      <c r="A507" s="331"/>
      <c r="B507" s="465" t="s">
        <v>2573</v>
      </c>
      <c r="C507" s="459"/>
      <c r="D507" s="458"/>
      <c r="E507" s="459"/>
      <c r="F507" s="459"/>
      <c r="G507" s="21"/>
      <c r="H507" s="21"/>
      <c r="I507" s="21"/>
      <c r="J507" s="21"/>
      <c r="K507" s="21"/>
      <c r="L507" s="21"/>
      <c r="M507" s="21"/>
      <c r="N507" s="21"/>
      <c r="O507" s="21"/>
      <c r="P507" s="21"/>
      <c r="Q507" s="21"/>
      <c r="R507" s="21"/>
      <c r="S507" s="21"/>
      <c r="T507" s="331"/>
    </row>
    <row r="508" spans="1:33" ht="30" customHeight="1">
      <c r="A508" s="331"/>
      <c r="B508" s="465"/>
      <c r="C508" s="459"/>
      <c r="D508" s="458"/>
      <c r="E508" s="459"/>
      <c r="F508" s="459"/>
      <c r="G508" s="21"/>
      <c r="H508" s="21"/>
      <c r="I508" s="21"/>
      <c r="J508" s="21"/>
      <c r="K508" s="21"/>
      <c r="L508" s="21"/>
      <c r="M508" s="21"/>
      <c r="N508" s="21"/>
      <c r="O508" s="21"/>
      <c r="P508" s="21"/>
      <c r="Q508" s="21"/>
      <c r="R508" s="21"/>
      <c r="S508" s="21"/>
      <c r="T508" s="331"/>
    </row>
    <row r="509" spans="1:33" ht="30" customHeight="1">
      <c r="A509" s="331"/>
      <c r="B509" s="459" t="s">
        <v>2572</v>
      </c>
      <c r="C509" s="459"/>
      <c r="D509" s="458"/>
      <c r="E509" s="459"/>
      <c r="F509" s="459"/>
      <c r="G509" s="21"/>
      <c r="H509" s="21"/>
      <c r="I509" s="21"/>
      <c r="J509" s="21"/>
      <c r="K509" s="21"/>
      <c r="L509" s="21"/>
      <c r="M509" s="21"/>
      <c r="N509" s="21"/>
      <c r="O509" s="21"/>
      <c r="P509" s="21"/>
      <c r="Q509" s="21"/>
      <c r="R509" s="21"/>
      <c r="S509" s="21"/>
      <c r="T509" s="331"/>
    </row>
    <row r="510" spans="1:33" ht="30" customHeight="1">
      <c r="A510" s="467"/>
      <c r="B510" s="466" t="s">
        <v>2571</v>
      </c>
      <c r="C510" s="459"/>
      <c r="D510" s="458"/>
      <c r="E510" s="459"/>
      <c r="F510" s="459"/>
      <c r="G510" s="21"/>
      <c r="H510" s="21"/>
      <c r="I510" s="21"/>
      <c r="J510" s="21"/>
      <c r="K510" s="21"/>
      <c r="L510" s="21"/>
      <c r="M510" s="21"/>
      <c r="N510" s="21"/>
      <c r="O510" s="21"/>
      <c r="P510" s="21"/>
      <c r="Q510" s="21"/>
      <c r="R510" s="21"/>
      <c r="S510" s="21"/>
      <c r="T510" s="331"/>
    </row>
    <row r="511" spans="1:33" ht="30" customHeight="1">
      <c r="A511" s="331"/>
      <c r="B511" s="459"/>
      <c r="C511" s="459"/>
      <c r="D511" s="458"/>
      <c r="E511" s="459"/>
      <c r="F511" s="459"/>
      <c r="G511" s="21"/>
      <c r="H511" s="21"/>
      <c r="I511" s="21"/>
      <c r="J511" s="21"/>
      <c r="K511" s="21"/>
      <c r="L511" s="21"/>
      <c r="M511" s="21"/>
      <c r="N511" s="21"/>
      <c r="O511" s="21"/>
      <c r="P511" s="21"/>
      <c r="Q511" s="21"/>
      <c r="R511" s="21"/>
      <c r="S511" s="21"/>
      <c r="T511" s="331"/>
    </row>
    <row r="512" spans="1:33" ht="30" customHeight="1">
      <c r="A512" s="331"/>
      <c r="B512" s="465"/>
      <c r="C512" s="459"/>
      <c r="D512" s="458"/>
      <c r="E512" s="459"/>
      <c r="F512" s="459"/>
      <c r="G512" s="21"/>
      <c r="H512" s="21"/>
      <c r="I512" s="21"/>
      <c r="J512" s="21"/>
      <c r="K512" s="21"/>
      <c r="L512" s="21"/>
      <c r="M512" s="21"/>
      <c r="N512" s="21"/>
      <c r="O512" s="21"/>
      <c r="P512" s="21"/>
      <c r="Q512" s="21"/>
      <c r="R512" s="21"/>
      <c r="S512" s="21"/>
      <c r="T512" s="331"/>
    </row>
    <row r="513" spans="1:20" ht="30" customHeight="1">
      <c r="A513" s="331"/>
      <c r="B513" s="638" t="s">
        <v>2570</v>
      </c>
      <c r="C513" s="638"/>
      <c r="D513" s="638"/>
      <c r="E513" s="638"/>
      <c r="F513" s="638"/>
      <c r="G513" s="638"/>
      <c r="H513" s="638"/>
      <c r="I513" s="638"/>
      <c r="J513" s="638"/>
      <c r="K513" s="638"/>
      <c r="L513" s="638"/>
      <c r="M513" s="638"/>
      <c r="N513" s="638"/>
      <c r="O513" s="638"/>
      <c r="P513" s="638"/>
      <c r="Q513" s="638"/>
      <c r="R513" s="638"/>
      <c r="S513" s="638"/>
      <c r="T513" s="331"/>
    </row>
    <row r="514" spans="1:20" ht="30" customHeight="1">
      <c r="A514" s="331"/>
      <c r="B514" s="638"/>
      <c r="C514" s="638"/>
      <c r="D514" s="638"/>
      <c r="E514" s="638"/>
      <c r="F514" s="638"/>
      <c r="G514" s="638"/>
      <c r="H514" s="638"/>
      <c r="I514" s="638"/>
      <c r="J514" s="638"/>
      <c r="K514" s="638"/>
      <c r="L514" s="638"/>
      <c r="M514" s="638"/>
      <c r="N514" s="638"/>
      <c r="O514" s="638"/>
      <c r="P514" s="638"/>
      <c r="Q514" s="638"/>
      <c r="R514" s="638"/>
      <c r="S514" s="638"/>
      <c r="T514" s="331"/>
    </row>
    <row r="515" spans="1:20" ht="30" customHeight="1">
      <c r="A515" s="331"/>
      <c r="B515" s="462" t="s">
        <v>2569</v>
      </c>
      <c r="C515" s="21"/>
      <c r="D515" s="461"/>
      <c r="E515" s="21"/>
      <c r="F515" s="462" t="s">
        <v>2522</v>
      </c>
      <c r="G515" s="21"/>
      <c r="H515" s="461" t="s">
        <v>2521</v>
      </c>
      <c r="I515" s="21"/>
      <c r="J515" s="21"/>
      <c r="K515" s="21"/>
      <c r="L515" s="21"/>
      <c r="M515" s="21"/>
      <c r="N515" s="21"/>
      <c r="O515" s="21"/>
      <c r="P515" s="21"/>
      <c r="Q515" s="21"/>
      <c r="R515" s="21"/>
      <c r="S515" s="21"/>
      <c r="T515" s="331"/>
    </row>
    <row r="516" spans="1:20" ht="30" customHeight="1">
      <c r="A516" s="331"/>
      <c r="B516" s="460" t="s">
        <v>2568</v>
      </c>
      <c r="C516" s="21"/>
      <c r="D516" s="21"/>
      <c r="E516" s="21"/>
      <c r="F516" s="460" t="s">
        <v>2567</v>
      </c>
      <c r="G516" s="21"/>
      <c r="H516" s="458">
        <f xml:space="preserve"> 3 + 3</f>
        <v>6</v>
      </c>
      <c r="I516" s="21"/>
      <c r="J516" s="21"/>
      <c r="K516" s="21"/>
      <c r="L516" s="21"/>
      <c r="M516" s="21"/>
      <c r="N516" s="21"/>
      <c r="O516" s="21"/>
      <c r="P516" s="21"/>
      <c r="Q516" s="21"/>
      <c r="R516" s="21"/>
      <c r="S516" s="21"/>
      <c r="T516" s="331"/>
    </row>
    <row r="517" spans="1:20" ht="30" customHeight="1">
      <c r="A517" s="331"/>
      <c r="B517" s="460" t="s">
        <v>2566</v>
      </c>
      <c r="C517" s="21"/>
      <c r="D517" s="21"/>
      <c r="E517" s="21"/>
      <c r="F517" s="460" t="s">
        <v>2565</v>
      </c>
      <c r="G517" s="21"/>
      <c r="H517" s="458" t="s">
        <v>2564</v>
      </c>
      <c r="I517" s="21"/>
      <c r="J517" s="21"/>
      <c r="K517" s="21"/>
      <c r="L517" s="21"/>
      <c r="M517" s="21"/>
      <c r="N517" s="21"/>
      <c r="O517" s="21"/>
      <c r="P517" s="21"/>
      <c r="Q517" s="21"/>
      <c r="R517" s="21"/>
      <c r="S517" s="21"/>
      <c r="T517" s="331"/>
    </row>
    <row r="518" spans="1:20" ht="30" customHeight="1">
      <c r="A518" s="331"/>
      <c r="B518" s="460"/>
      <c r="C518" s="21"/>
      <c r="D518" s="21"/>
      <c r="E518" s="21"/>
      <c r="F518" s="460" t="s">
        <v>2563</v>
      </c>
      <c r="G518" s="21"/>
      <c r="H518" s="458">
        <f>-3</f>
        <v>-3</v>
      </c>
      <c r="I518" s="21"/>
      <c r="J518" s="21"/>
      <c r="K518" s="21"/>
      <c r="L518" s="21"/>
      <c r="M518" s="21"/>
      <c r="N518" s="21"/>
      <c r="O518" s="21"/>
      <c r="P518" s="21"/>
      <c r="Q518" s="21"/>
      <c r="R518" s="21"/>
      <c r="S518" s="21"/>
      <c r="T518" s="331"/>
    </row>
    <row r="519" spans="1:20" ht="30" customHeight="1">
      <c r="A519" s="331"/>
      <c r="B519" s="460" t="s">
        <v>2562</v>
      </c>
      <c r="C519" s="21"/>
      <c r="D519" s="21"/>
      <c r="E519" s="21"/>
      <c r="F519" s="460" t="s">
        <v>2561</v>
      </c>
      <c r="G519" s="21"/>
      <c r="H519" s="458">
        <f xml:space="preserve"> 3 * 3</f>
        <v>9</v>
      </c>
      <c r="I519" s="21"/>
      <c r="J519" s="21"/>
      <c r="K519" s="21"/>
      <c r="L519" s="21"/>
      <c r="M519" s="21"/>
      <c r="N519" s="21"/>
      <c r="O519" s="21"/>
      <c r="P519" s="21"/>
      <c r="Q519" s="21"/>
      <c r="R519" s="21"/>
      <c r="S519" s="21"/>
      <c r="T519" s="331"/>
    </row>
    <row r="520" spans="1:20" ht="30" customHeight="1">
      <c r="A520" s="331"/>
      <c r="B520" s="460" t="s">
        <v>2560</v>
      </c>
      <c r="C520" s="21"/>
      <c r="D520" s="21"/>
      <c r="E520" s="21"/>
      <c r="F520" s="460" t="s">
        <v>2559</v>
      </c>
      <c r="G520" s="21"/>
      <c r="H520" s="458">
        <f xml:space="preserve"> 3/3</f>
        <v>1</v>
      </c>
      <c r="I520" s="21"/>
      <c r="J520" s="21"/>
      <c r="K520" s="21"/>
      <c r="L520" s="21"/>
      <c r="M520" s="21"/>
      <c r="N520" s="21"/>
      <c r="O520" s="21"/>
      <c r="P520" s="21"/>
      <c r="Q520" s="21"/>
      <c r="R520" s="21"/>
      <c r="S520" s="21"/>
      <c r="T520" s="331"/>
    </row>
    <row r="521" spans="1:20" ht="30" customHeight="1">
      <c r="A521" s="331"/>
      <c r="B521" s="460" t="s">
        <v>2558</v>
      </c>
      <c r="C521" s="21"/>
      <c r="D521" s="21"/>
      <c r="E521" s="21"/>
      <c r="F521" s="460" t="s">
        <v>2557</v>
      </c>
      <c r="G521" s="21"/>
      <c r="H521" s="458" t="s">
        <v>2556</v>
      </c>
      <c r="I521" s="21"/>
      <c r="J521" s="21"/>
      <c r="K521" s="21"/>
      <c r="L521" s="21"/>
      <c r="M521" s="21"/>
      <c r="N521" s="21"/>
      <c r="O521" s="21"/>
      <c r="P521" s="21"/>
      <c r="Q521" s="21"/>
      <c r="R521" s="21"/>
      <c r="S521" s="21"/>
      <c r="T521" s="331"/>
    </row>
    <row r="522" spans="1:20" ht="30" customHeight="1">
      <c r="A522" s="331"/>
      <c r="B522" s="460" t="s">
        <v>2555</v>
      </c>
      <c r="C522" s="21"/>
      <c r="D522" s="21"/>
      <c r="E522" s="21"/>
      <c r="F522" s="460" t="s">
        <v>2554</v>
      </c>
      <c r="G522" s="21"/>
      <c r="H522" s="458">
        <f xml:space="preserve"> 3 ^ 3</f>
        <v>27</v>
      </c>
      <c r="I522" s="21"/>
      <c r="J522" s="21"/>
      <c r="K522" s="21"/>
      <c r="L522" s="21"/>
      <c r="M522" s="21"/>
      <c r="N522" s="21"/>
      <c r="O522" s="21"/>
      <c r="P522" s="21"/>
      <c r="Q522" s="21"/>
      <c r="R522" s="21"/>
      <c r="S522" s="21"/>
      <c r="T522" s="331"/>
    </row>
    <row r="523" spans="1:20" ht="30" customHeight="1">
      <c r="A523" s="331"/>
      <c r="B523" s="459"/>
      <c r="C523" s="459"/>
      <c r="D523" s="458"/>
      <c r="E523" s="459"/>
      <c r="F523" s="459"/>
      <c r="G523" s="21"/>
      <c r="H523" s="21"/>
      <c r="I523" s="21"/>
      <c r="J523" s="21"/>
      <c r="K523" s="21"/>
      <c r="L523" s="21"/>
      <c r="M523" s="21"/>
      <c r="N523" s="21"/>
      <c r="O523" s="21"/>
      <c r="P523" s="21"/>
      <c r="Q523" s="21"/>
      <c r="R523" s="21"/>
      <c r="S523" s="21"/>
      <c r="T523" s="331"/>
    </row>
    <row r="524" spans="1:20" ht="30" customHeight="1">
      <c r="A524" s="331"/>
      <c r="B524" s="463" t="s">
        <v>2553</v>
      </c>
      <c r="C524" s="459"/>
      <c r="D524" s="458"/>
      <c r="E524" s="459"/>
      <c r="F524" s="459"/>
      <c r="G524" s="21"/>
      <c r="H524" s="21"/>
      <c r="I524" s="21"/>
      <c r="J524" s="21"/>
      <c r="K524" s="21"/>
      <c r="L524" s="21"/>
      <c r="M524" s="21"/>
      <c r="N524" s="21"/>
      <c r="O524" s="21"/>
      <c r="P524" s="21"/>
      <c r="Q524" s="21"/>
      <c r="R524" s="21"/>
      <c r="S524" s="21"/>
      <c r="T524" s="331"/>
    </row>
    <row r="525" spans="1:20" ht="30" customHeight="1">
      <c r="A525" s="331"/>
      <c r="B525" s="459"/>
      <c r="C525" s="459"/>
      <c r="D525" s="458"/>
      <c r="E525" s="459"/>
      <c r="F525" s="459"/>
      <c r="G525" s="21"/>
      <c r="H525" s="21"/>
      <c r="I525" s="21"/>
      <c r="J525" s="21"/>
      <c r="K525" s="21"/>
      <c r="L525" s="21"/>
      <c r="M525" s="21"/>
      <c r="N525" s="21"/>
      <c r="O525" s="21"/>
      <c r="P525" s="21"/>
      <c r="Q525" s="21"/>
      <c r="R525" s="21"/>
      <c r="S525" s="21"/>
      <c r="T525" s="331"/>
    </row>
    <row r="526" spans="1:20" ht="30" customHeight="1">
      <c r="A526" s="331"/>
      <c r="B526" s="459" t="s">
        <v>2552</v>
      </c>
      <c r="C526" s="459"/>
      <c r="D526" s="458"/>
      <c r="E526" s="459"/>
      <c r="F526" s="459"/>
      <c r="G526" s="21"/>
      <c r="H526" s="21"/>
      <c r="I526" s="21"/>
      <c r="J526" s="21"/>
      <c r="K526" s="21"/>
      <c r="L526" s="21"/>
      <c r="M526" s="21"/>
      <c r="N526" s="21"/>
      <c r="O526" s="21"/>
      <c r="P526" s="21"/>
      <c r="Q526" s="21"/>
      <c r="R526" s="21"/>
      <c r="S526" s="21"/>
      <c r="T526" s="331"/>
    </row>
    <row r="527" spans="1:20" ht="30" customHeight="1">
      <c r="A527" s="331"/>
      <c r="B527" s="459"/>
      <c r="C527" s="459"/>
      <c r="D527" s="458"/>
      <c r="E527" s="459"/>
      <c r="F527" s="459"/>
      <c r="G527" s="21"/>
      <c r="H527" s="21"/>
      <c r="I527" s="21"/>
      <c r="J527" s="21"/>
      <c r="K527" s="21"/>
      <c r="L527" s="21"/>
      <c r="M527" s="21"/>
      <c r="N527" s="21"/>
      <c r="O527" s="21"/>
      <c r="P527" s="21"/>
      <c r="Q527" s="21"/>
      <c r="R527" s="21"/>
      <c r="S527" s="21"/>
      <c r="T527" s="331"/>
    </row>
    <row r="528" spans="1:20" ht="30" customHeight="1">
      <c r="A528" s="331"/>
      <c r="B528" s="462" t="s">
        <v>2551</v>
      </c>
      <c r="C528" s="21"/>
      <c r="D528" s="21"/>
      <c r="E528" s="459"/>
      <c r="F528" s="462" t="s">
        <v>2550</v>
      </c>
      <c r="G528" s="21"/>
      <c r="H528" s="461" t="s">
        <v>2521</v>
      </c>
      <c r="I528" s="21"/>
      <c r="J528" s="21"/>
      <c r="K528" s="21"/>
      <c r="L528" s="21"/>
      <c r="M528" s="21"/>
      <c r="N528" s="21"/>
      <c r="O528" s="21"/>
      <c r="P528" s="21"/>
      <c r="Q528" s="21"/>
      <c r="R528" s="21"/>
      <c r="S528" s="21"/>
      <c r="T528" s="331"/>
    </row>
    <row r="529" spans="1:20" ht="30" customHeight="1">
      <c r="A529" s="331"/>
      <c r="B529" s="464" t="s">
        <v>2549</v>
      </c>
      <c r="C529" s="21"/>
      <c r="D529" s="21"/>
      <c r="E529" s="21"/>
      <c r="F529" s="460" t="s">
        <v>2548</v>
      </c>
      <c r="G529" s="21"/>
      <c r="H529" s="458" t="s">
        <v>2547</v>
      </c>
      <c r="I529" s="21"/>
      <c r="J529" s="21"/>
      <c r="K529" s="21"/>
      <c r="L529" s="21"/>
      <c r="M529" s="21"/>
      <c r="N529" s="21"/>
      <c r="O529" s="21"/>
      <c r="P529" s="21"/>
      <c r="Q529" s="21"/>
      <c r="R529" s="21"/>
      <c r="S529" s="21"/>
      <c r="T529" s="331"/>
    </row>
    <row r="530" spans="1:20" ht="30" customHeight="1">
      <c r="A530" s="331"/>
      <c r="B530" s="460" t="s">
        <v>2546</v>
      </c>
      <c r="C530" s="21"/>
      <c r="D530" s="21"/>
      <c r="E530" s="21"/>
      <c r="F530" s="460" t="s">
        <v>2545</v>
      </c>
      <c r="G530" s="21"/>
      <c r="H530" s="458" t="s">
        <v>2544</v>
      </c>
      <c r="I530" s="21"/>
      <c r="J530" s="21"/>
      <c r="K530" s="21"/>
      <c r="L530" s="21"/>
      <c r="M530" s="21"/>
      <c r="N530" s="21"/>
      <c r="O530" s="21"/>
      <c r="P530" s="21"/>
      <c r="Q530" s="21"/>
      <c r="R530" s="21"/>
      <c r="S530" s="21"/>
      <c r="T530" s="331"/>
    </row>
    <row r="531" spans="1:20" ht="30" customHeight="1">
      <c r="A531" s="331"/>
      <c r="B531" s="460" t="s">
        <v>2543</v>
      </c>
      <c r="C531" s="21"/>
      <c r="D531" s="21"/>
      <c r="E531" s="21"/>
      <c r="F531" s="460" t="s">
        <v>2542</v>
      </c>
      <c r="G531" s="21"/>
      <c r="H531" s="458" t="s">
        <v>2541</v>
      </c>
      <c r="I531" s="21"/>
      <c r="J531" s="21"/>
      <c r="K531" s="21"/>
      <c r="L531" s="21"/>
      <c r="M531" s="21"/>
      <c r="N531" s="21"/>
      <c r="O531" s="21"/>
      <c r="P531" s="21"/>
      <c r="Q531" s="21"/>
      <c r="R531" s="21"/>
      <c r="S531" s="21"/>
      <c r="T531" s="331"/>
    </row>
    <row r="532" spans="1:20" ht="30" customHeight="1">
      <c r="A532" s="331"/>
      <c r="B532" s="460" t="s">
        <v>2540</v>
      </c>
      <c r="C532" s="21"/>
      <c r="D532" s="21"/>
      <c r="E532" s="21"/>
      <c r="F532" s="460" t="s">
        <v>2539</v>
      </c>
      <c r="G532" s="21"/>
      <c r="H532" s="458" t="s">
        <v>2538</v>
      </c>
      <c r="I532" s="21"/>
      <c r="J532" s="21"/>
      <c r="K532" s="21"/>
      <c r="L532" s="21"/>
      <c r="M532" s="21"/>
      <c r="N532" s="21"/>
      <c r="O532" s="21"/>
      <c r="P532" s="21"/>
      <c r="Q532" s="21"/>
      <c r="R532" s="21"/>
      <c r="S532" s="21"/>
      <c r="T532" s="331"/>
    </row>
    <row r="533" spans="1:20" ht="30" customHeight="1">
      <c r="A533" s="331"/>
      <c r="B533" s="460" t="s">
        <v>2537</v>
      </c>
      <c r="C533" s="21"/>
      <c r="D533" s="21"/>
      <c r="E533" s="21"/>
      <c r="F533" s="460" t="s">
        <v>2536</v>
      </c>
      <c r="G533" s="21"/>
      <c r="H533" s="458" t="s">
        <v>2535</v>
      </c>
      <c r="I533" s="21"/>
      <c r="J533" s="21"/>
      <c r="K533" s="21"/>
      <c r="L533" s="21"/>
      <c r="M533" s="21"/>
      <c r="N533" s="21"/>
      <c r="O533" s="21"/>
      <c r="P533" s="21"/>
      <c r="Q533" s="21"/>
      <c r="R533" s="21"/>
      <c r="S533" s="21"/>
      <c r="T533" s="331"/>
    </row>
    <row r="534" spans="1:20" ht="30" customHeight="1">
      <c r="A534" s="331"/>
      <c r="B534" s="460" t="s">
        <v>2534</v>
      </c>
      <c r="C534" s="21"/>
      <c r="D534" s="21"/>
      <c r="E534" s="21"/>
      <c r="F534" s="460" t="s">
        <v>2533</v>
      </c>
      <c r="G534" s="21"/>
      <c r="H534" s="458" t="s">
        <v>2532</v>
      </c>
      <c r="I534" s="21"/>
      <c r="J534" s="21"/>
      <c r="K534" s="21"/>
      <c r="L534" s="21"/>
      <c r="M534" s="21"/>
      <c r="N534" s="21"/>
      <c r="O534" s="21"/>
      <c r="P534" s="21"/>
      <c r="Q534" s="21"/>
      <c r="R534" s="21"/>
      <c r="S534" s="21"/>
      <c r="T534" s="331"/>
    </row>
    <row r="535" spans="1:20" ht="30" customHeight="1">
      <c r="A535" s="331"/>
      <c r="B535" s="459"/>
      <c r="C535" s="459"/>
      <c r="D535" s="458"/>
      <c r="E535" s="459"/>
      <c r="F535" s="459"/>
      <c r="G535" s="21"/>
      <c r="H535" s="21"/>
      <c r="I535" s="21"/>
      <c r="J535" s="21"/>
      <c r="K535" s="21"/>
      <c r="L535" s="21"/>
      <c r="M535" s="21"/>
      <c r="N535" s="21"/>
      <c r="O535" s="21"/>
      <c r="P535" s="21"/>
      <c r="Q535" s="21"/>
      <c r="R535" s="21"/>
      <c r="S535" s="21"/>
      <c r="T535" s="331"/>
    </row>
    <row r="536" spans="1:20" ht="30" customHeight="1">
      <c r="A536" s="331"/>
      <c r="B536" s="463" t="s">
        <v>2531</v>
      </c>
      <c r="C536" s="459"/>
      <c r="D536" s="458"/>
      <c r="E536" s="459"/>
      <c r="F536" s="459"/>
      <c r="G536" s="21"/>
      <c r="H536" s="21"/>
      <c r="I536" s="21"/>
      <c r="J536" s="21"/>
      <c r="K536" s="21"/>
      <c r="L536" s="21"/>
      <c r="M536" s="21"/>
      <c r="N536" s="21"/>
      <c r="O536" s="21"/>
      <c r="P536" s="21"/>
      <c r="Q536" s="21"/>
      <c r="R536" s="21"/>
      <c r="S536" s="21"/>
      <c r="T536" s="331"/>
    </row>
    <row r="537" spans="1:20" ht="30" customHeight="1">
      <c r="A537" s="331"/>
      <c r="B537" s="459"/>
      <c r="C537" s="459"/>
      <c r="D537" s="458"/>
      <c r="E537" s="459"/>
      <c r="F537" s="459"/>
      <c r="G537" s="21"/>
      <c r="H537" s="21"/>
      <c r="I537" s="21"/>
      <c r="J537" s="21"/>
      <c r="K537" s="21"/>
      <c r="L537" s="21"/>
      <c r="M537" s="21"/>
      <c r="N537" s="21"/>
      <c r="O537" s="21"/>
      <c r="P537" s="21"/>
      <c r="Q537" s="21"/>
      <c r="R537" s="21"/>
      <c r="S537" s="21"/>
      <c r="T537" s="331"/>
    </row>
    <row r="538" spans="1:20" ht="30" customHeight="1">
      <c r="A538" s="331"/>
      <c r="B538" s="459" t="s">
        <v>2530</v>
      </c>
      <c r="C538" s="459"/>
      <c r="D538" s="458"/>
      <c r="E538" s="459"/>
      <c r="F538" s="459"/>
      <c r="G538" s="21"/>
      <c r="H538" s="21"/>
      <c r="I538" s="21"/>
      <c r="J538" s="21"/>
      <c r="K538" s="21"/>
      <c r="L538" s="21"/>
      <c r="M538" s="21"/>
      <c r="N538" s="21"/>
      <c r="O538" s="21"/>
      <c r="P538" s="21"/>
      <c r="Q538" s="21"/>
      <c r="R538" s="21"/>
      <c r="S538" s="21"/>
      <c r="T538" s="331"/>
    </row>
    <row r="539" spans="1:20" ht="30" customHeight="1">
      <c r="A539" s="331"/>
      <c r="B539" s="459"/>
      <c r="C539" s="459"/>
      <c r="D539" s="458"/>
      <c r="E539" s="459"/>
      <c r="F539" s="459"/>
      <c r="G539" s="21"/>
      <c r="H539" s="21"/>
      <c r="I539" s="21"/>
      <c r="J539" s="21"/>
      <c r="K539" s="21"/>
      <c r="L539" s="21"/>
      <c r="M539" s="21"/>
      <c r="N539" s="21"/>
      <c r="O539" s="21"/>
      <c r="P539" s="21"/>
      <c r="Q539" s="21"/>
      <c r="R539" s="21"/>
      <c r="S539" s="21"/>
      <c r="T539" s="331"/>
    </row>
    <row r="540" spans="1:20" ht="30" customHeight="1">
      <c r="A540" s="331"/>
      <c r="B540" s="462" t="s">
        <v>2529</v>
      </c>
      <c r="C540" s="21"/>
      <c r="D540" s="21"/>
      <c r="E540" s="459"/>
      <c r="F540" s="462" t="s">
        <v>2522</v>
      </c>
      <c r="G540" s="21"/>
      <c r="H540" s="461" t="s">
        <v>2521</v>
      </c>
      <c r="I540" s="21"/>
      <c r="J540" s="21"/>
      <c r="K540" s="21"/>
      <c r="L540" s="21"/>
      <c r="M540" s="21"/>
      <c r="N540" s="21"/>
      <c r="O540" s="21"/>
      <c r="P540" s="21"/>
      <c r="Q540" s="21"/>
      <c r="R540" s="21"/>
      <c r="S540" s="21"/>
      <c r="T540" s="331"/>
    </row>
    <row r="541" spans="1:20" ht="30" customHeight="1">
      <c r="A541" s="331"/>
      <c r="B541" s="460" t="s">
        <v>2528</v>
      </c>
      <c r="C541" s="21"/>
      <c r="D541" s="638" t="s">
        <v>2527</v>
      </c>
      <c r="E541" s="638"/>
      <c r="F541" s="638"/>
      <c r="G541" s="638"/>
      <c r="H541" s="458" t="s">
        <v>2526</v>
      </c>
      <c r="I541" s="21"/>
      <c r="J541" s="21"/>
      <c r="K541" s="21"/>
      <c r="L541" s="21"/>
      <c r="M541" s="21"/>
      <c r="N541" s="21"/>
      <c r="O541" s="21"/>
      <c r="P541" s="21"/>
      <c r="Q541" s="21"/>
      <c r="R541" s="21"/>
      <c r="S541" s="21"/>
      <c r="T541" s="331"/>
    </row>
    <row r="542" spans="1:20" ht="30" customHeight="1">
      <c r="A542" s="331"/>
      <c r="B542" s="460"/>
      <c r="C542" s="460"/>
      <c r="D542" s="638"/>
      <c r="E542" s="638"/>
      <c r="F542" s="638"/>
      <c r="G542" s="638"/>
      <c r="H542" s="458" t="s">
        <v>2525</v>
      </c>
      <c r="I542" s="21"/>
      <c r="J542" s="21"/>
      <c r="K542" s="21"/>
      <c r="L542" s="21"/>
      <c r="M542" s="21"/>
      <c r="N542" s="21"/>
      <c r="O542" s="21"/>
      <c r="P542" s="21"/>
      <c r="Q542" s="21"/>
      <c r="R542" s="21"/>
      <c r="S542" s="21"/>
      <c r="T542" s="331"/>
    </row>
    <row r="543" spans="1:20" ht="30" customHeight="1">
      <c r="A543" s="331"/>
      <c r="B543" s="459"/>
      <c r="C543" s="459"/>
      <c r="D543" s="458"/>
      <c r="E543" s="459"/>
      <c r="F543" s="459"/>
      <c r="G543" s="21"/>
      <c r="H543" s="21"/>
      <c r="I543" s="21"/>
      <c r="J543" s="21"/>
      <c r="K543" s="21"/>
      <c r="L543" s="21"/>
      <c r="M543" s="21"/>
      <c r="N543" s="21"/>
      <c r="O543" s="21"/>
      <c r="P543" s="21"/>
      <c r="Q543" s="21"/>
      <c r="R543" s="21"/>
      <c r="S543" s="21"/>
      <c r="T543" s="331"/>
    </row>
    <row r="544" spans="1:20" ht="30" customHeight="1">
      <c r="A544" s="331"/>
      <c r="B544" s="463" t="s">
        <v>2523</v>
      </c>
      <c r="C544" s="459"/>
      <c r="D544" s="458"/>
      <c r="E544" s="459"/>
      <c r="F544" s="459"/>
      <c r="G544" s="21"/>
      <c r="H544" s="21"/>
      <c r="I544" s="21"/>
      <c r="J544" s="21"/>
      <c r="K544" s="21"/>
      <c r="L544" s="21"/>
      <c r="M544" s="21"/>
      <c r="N544" s="21"/>
      <c r="O544" s="21"/>
      <c r="P544" s="21"/>
      <c r="Q544" s="21"/>
      <c r="R544" s="21"/>
      <c r="S544" s="21"/>
      <c r="T544" s="331"/>
    </row>
    <row r="545" spans="1:34" ht="30" customHeight="1">
      <c r="A545" s="331"/>
      <c r="B545" s="459"/>
      <c r="C545" s="459"/>
      <c r="D545" s="458"/>
      <c r="E545" s="459"/>
      <c r="F545" s="459"/>
      <c r="G545" s="21"/>
      <c r="H545" s="21"/>
      <c r="I545" s="21"/>
      <c r="J545" s="21"/>
      <c r="K545" s="21"/>
      <c r="L545" s="21"/>
      <c r="M545" s="21"/>
      <c r="N545" s="21"/>
      <c r="O545" s="21"/>
      <c r="P545" s="21"/>
      <c r="Q545" s="21"/>
      <c r="R545" s="21"/>
      <c r="S545" s="21"/>
      <c r="T545" s="331"/>
    </row>
    <row r="546" spans="1:34" ht="30" customHeight="1">
      <c r="A546" s="331"/>
      <c r="B546" s="459" t="s">
        <v>2524</v>
      </c>
      <c r="C546" s="459"/>
      <c r="D546" s="458"/>
      <c r="E546" s="459"/>
      <c r="F546" s="459"/>
      <c r="G546" s="21"/>
      <c r="H546" s="21"/>
      <c r="I546" s="21"/>
      <c r="J546" s="21"/>
      <c r="K546" s="21"/>
      <c r="L546" s="21"/>
      <c r="M546" s="21"/>
      <c r="N546" s="21"/>
      <c r="O546" s="21"/>
      <c r="P546" s="21"/>
      <c r="Q546" s="21"/>
      <c r="R546" s="21"/>
      <c r="S546" s="21"/>
      <c r="T546" s="331"/>
    </row>
    <row r="547" spans="1:34" ht="30" customHeight="1">
      <c r="A547" s="331"/>
      <c r="B547" s="459"/>
      <c r="C547" s="459"/>
      <c r="D547" s="458"/>
      <c r="E547" s="459"/>
      <c r="F547" s="459"/>
      <c r="G547" s="21"/>
      <c r="H547" s="21"/>
      <c r="I547" s="21"/>
      <c r="J547" s="21"/>
      <c r="K547" s="21"/>
      <c r="L547" s="21"/>
      <c r="M547" s="21"/>
      <c r="N547" s="21"/>
      <c r="O547" s="21"/>
      <c r="P547" s="21"/>
      <c r="Q547" s="21"/>
      <c r="R547" s="21"/>
      <c r="S547" s="21"/>
      <c r="T547" s="331"/>
    </row>
    <row r="548" spans="1:34" ht="30" customHeight="1">
      <c r="A548" s="331"/>
      <c r="B548" s="462" t="s">
        <v>2523</v>
      </c>
      <c r="C548" s="21"/>
      <c r="D548" s="21"/>
      <c r="E548" s="462" t="s">
        <v>2522</v>
      </c>
      <c r="F548" s="459"/>
      <c r="G548" s="21"/>
      <c r="H548" s="21"/>
      <c r="I548" s="21"/>
      <c r="J548" s="21"/>
      <c r="K548" s="21"/>
      <c r="L548" s="21"/>
      <c r="M548" s="21"/>
      <c r="N548" s="21"/>
      <c r="O548" s="21"/>
      <c r="P548" s="21"/>
      <c r="Q548" s="461" t="s">
        <v>2521</v>
      </c>
      <c r="R548" s="21"/>
      <c r="S548" s="21"/>
      <c r="T548" s="331"/>
    </row>
    <row r="549" spans="1:34" ht="30" customHeight="1">
      <c r="A549" s="331"/>
      <c r="B549" s="460" t="s">
        <v>2520</v>
      </c>
      <c r="C549" s="21"/>
      <c r="D549" s="21"/>
      <c r="E549" s="460" t="s">
        <v>2519</v>
      </c>
      <c r="F549" s="459"/>
      <c r="G549" s="21"/>
      <c r="H549" s="21"/>
      <c r="I549" s="21"/>
      <c r="J549" s="21"/>
      <c r="K549" s="21"/>
      <c r="L549" s="21"/>
      <c r="M549" s="21"/>
      <c r="N549" s="21"/>
      <c r="O549" s="21"/>
      <c r="P549" s="21"/>
      <c r="Q549" s="458" t="s">
        <v>2518</v>
      </c>
      <c r="R549" s="21"/>
      <c r="S549" s="21"/>
      <c r="T549" s="331"/>
    </row>
    <row r="550" spans="1:34" ht="30" customHeight="1">
      <c r="A550" s="331"/>
      <c r="B550" s="460" t="s">
        <v>2517</v>
      </c>
      <c r="C550" s="21"/>
      <c r="D550" s="21"/>
      <c r="E550" s="460" t="s">
        <v>2516</v>
      </c>
      <c r="F550" s="459"/>
      <c r="G550" s="21"/>
      <c r="H550" s="21"/>
      <c r="I550" s="21"/>
      <c r="J550" s="21"/>
      <c r="K550" s="21"/>
      <c r="L550" s="21"/>
      <c r="M550" s="21"/>
      <c r="N550" s="21"/>
      <c r="O550" s="21"/>
      <c r="P550" s="21"/>
      <c r="Q550" s="458" t="s">
        <v>2515</v>
      </c>
      <c r="R550" s="21"/>
      <c r="S550" s="21"/>
      <c r="T550" s="331"/>
    </row>
    <row r="551" spans="1:34" ht="30" customHeight="1">
      <c r="A551" s="331"/>
      <c r="B551" s="460" t="s">
        <v>2514</v>
      </c>
      <c r="C551" s="21"/>
      <c r="D551" s="21"/>
      <c r="E551" s="460" t="s">
        <v>2513</v>
      </c>
      <c r="F551" s="459"/>
      <c r="G551" s="21"/>
      <c r="H551" s="21"/>
      <c r="I551" s="21"/>
      <c r="J551" s="21"/>
      <c r="K551" s="21"/>
      <c r="L551" s="21"/>
      <c r="M551" s="21"/>
      <c r="N551" s="21"/>
      <c r="O551" s="21"/>
      <c r="P551" s="21"/>
      <c r="Q551" s="458" t="s">
        <v>2512</v>
      </c>
      <c r="R551" s="21"/>
      <c r="S551" s="21"/>
      <c r="T551" s="331"/>
    </row>
    <row r="552" spans="1:34">
      <c r="A552" s="337"/>
      <c r="B552" s="337"/>
      <c r="C552" s="337"/>
      <c r="D552" s="337"/>
      <c r="E552" s="337"/>
      <c r="F552" s="337"/>
      <c r="G552" s="337"/>
      <c r="H552" s="337"/>
      <c r="I552" s="337"/>
      <c r="J552" s="337"/>
      <c r="K552" s="337"/>
      <c r="L552" s="337"/>
      <c r="M552" s="337"/>
      <c r="N552" s="337"/>
      <c r="O552" s="337"/>
      <c r="P552" s="337"/>
      <c r="Q552" s="337"/>
      <c r="R552" s="337"/>
      <c r="S552" s="337"/>
      <c r="T552" s="337"/>
      <c r="U552" s="336"/>
      <c r="V552" s="336"/>
      <c r="W552" s="336"/>
      <c r="X552" s="336"/>
    </row>
    <row r="553" spans="1:34" s="342" customFormat="1" ht="40.5" customHeight="1">
      <c r="A553" s="331"/>
      <c r="B553" s="338"/>
      <c r="C553" s="332" t="s">
        <v>2511</v>
      </c>
      <c r="D553" s="339"/>
      <c r="E553" s="340"/>
      <c r="F553" s="332"/>
      <c r="G553" s="332"/>
      <c r="H553" s="341"/>
      <c r="I553" s="332"/>
      <c r="J553" s="332"/>
      <c r="K553" s="332"/>
      <c r="L553" s="332"/>
      <c r="M553" s="332"/>
      <c r="N553" s="332"/>
      <c r="O553" s="332"/>
      <c r="P553" s="333"/>
      <c r="Q553" s="332"/>
      <c r="R553" s="332"/>
      <c r="S553" s="332"/>
      <c r="T553" s="331"/>
      <c r="U553" s="336"/>
      <c r="V553" s="336"/>
      <c r="W553" s="336"/>
      <c r="X553" s="336"/>
      <c r="Y553" s="336"/>
      <c r="Z553" s="336"/>
      <c r="AA553" s="336"/>
      <c r="AB553" s="336"/>
      <c r="AC553" s="336"/>
      <c r="AD553" s="336"/>
      <c r="AE553" s="336"/>
      <c r="AF553" s="336"/>
      <c r="AG553" s="336"/>
      <c r="AH553" s="336"/>
    </row>
    <row r="554" spans="1:34" s="342" customFormat="1" ht="40.5" customHeight="1">
      <c r="A554" s="331"/>
      <c r="B554" s="332"/>
      <c r="C554" s="343"/>
      <c r="D554" s="637" t="s">
        <v>2510</v>
      </c>
      <c r="E554" s="637"/>
      <c r="F554" s="637"/>
      <c r="G554" s="637"/>
      <c r="H554" s="637"/>
      <c r="I554" s="637"/>
      <c r="J554" s="637"/>
      <c r="K554" s="637"/>
      <c r="L554" s="332"/>
      <c r="M554" s="332"/>
      <c r="N554" s="332"/>
      <c r="O554" s="333"/>
      <c r="P554" s="332"/>
      <c r="Q554" s="332"/>
      <c r="R554" s="332"/>
      <c r="S554" s="334"/>
      <c r="T554" s="331"/>
      <c r="U554" s="336"/>
      <c r="V554" s="336"/>
      <c r="W554" s="336"/>
      <c r="X554" s="336"/>
      <c r="Y554" s="336"/>
      <c r="Z554" s="336"/>
      <c r="AA554" s="336"/>
      <c r="AB554" s="336"/>
      <c r="AC554" s="336"/>
      <c r="AD554" s="336"/>
      <c r="AE554" s="336"/>
      <c r="AF554" s="336"/>
      <c r="AG554" s="336"/>
    </row>
    <row r="555" spans="1:34">
      <c r="A555" s="337"/>
      <c r="B555" s="337"/>
      <c r="C555" s="337"/>
      <c r="D555" s="337"/>
      <c r="E555" s="337"/>
      <c r="F555" s="337"/>
      <c r="G555" s="337"/>
      <c r="H555" s="337"/>
      <c r="I555" s="337"/>
      <c r="J555" s="337"/>
      <c r="K555" s="337"/>
      <c r="L555" s="337"/>
      <c r="M555" s="337"/>
      <c r="N555" s="337"/>
      <c r="O555" s="337"/>
      <c r="P555" s="337"/>
      <c r="Q555" s="337"/>
      <c r="R555" s="337"/>
      <c r="S555" s="337"/>
      <c r="T555" s="337"/>
      <c r="U555" s="336"/>
      <c r="V555" s="336"/>
      <c r="W555" s="336"/>
      <c r="X555" s="336"/>
    </row>
    <row r="556" spans="1:34" s="342" customFormat="1" ht="40.5" customHeight="1">
      <c r="A556" s="331"/>
      <c r="B556" s="332"/>
      <c r="C556" s="332" t="s">
        <v>2509</v>
      </c>
      <c r="D556" s="339"/>
      <c r="E556" s="340"/>
      <c r="F556" s="332"/>
      <c r="G556" s="332"/>
      <c r="H556" s="341"/>
      <c r="I556" s="332"/>
      <c r="J556" s="332"/>
      <c r="K556" s="332"/>
      <c r="L556" s="332"/>
      <c r="M556" s="332"/>
      <c r="N556" s="332"/>
      <c r="O556" s="332"/>
      <c r="P556" s="333"/>
      <c r="Q556" s="332"/>
      <c r="R556" s="332"/>
      <c r="S556" s="332"/>
      <c r="T556" s="331"/>
      <c r="U556" s="336"/>
      <c r="V556" s="336"/>
      <c r="W556" s="336"/>
      <c r="X556" s="336"/>
      <c r="Y556" s="336"/>
      <c r="Z556" s="336"/>
      <c r="AA556" s="336"/>
      <c r="AB556" s="336"/>
      <c r="AC556" s="336"/>
      <c r="AD556" s="336"/>
      <c r="AE556" s="336"/>
      <c r="AF556" s="336"/>
      <c r="AG556" s="336"/>
      <c r="AH556" s="336"/>
    </row>
    <row r="557" spans="1:34" s="342" customFormat="1" ht="28.5">
      <c r="A557" s="331"/>
      <c r="B557" s="453"/>
      <c r="C557" s="340" t="s">
        <v>2508</v>
      </c>
      <c r="D557" s="340"/>
      <c r="E557" s="340"/>
      <c r="F557" s="340"/>
      <c r="G557" s="340"/>
      <c r="H557" s="340"/>
      <c r="I557" s="340"/>
      <c r="J557" s="340"/>
      <c r="K557" s="340"/>
      <c r="L557" s="340"/>
      <c r="M557" s="332"/>
      <c r="N557" s="332"/>
      <c r="O557" s="333"/>
      <c r="P557" s="332"/>
      <c r="Q557" s="332"/>
      <c r="R557" s="332"/>
      <c r="S557" s="334"/>
      <c r="T557" s="331"/>
      <c r="U557" s="336"/>
      <c r="V557" s="336"/>
      <c r="W557" s="336"/>
      <c r="X557" s="336"/>
      <c r="Y557" s="336"/>
      <c r="Z557" s="336"/>
      <c r="AA557" s="336"/>
      <c r="AB557" s="336"/>
      <c r="AC557" s="336"/>
      <c r="AD557" s="336"/>
      <c r="AE557" s="336"/>
      <c r="AF557" s="336"/>
      <c r="AG557" s="336"/>
    </row>
    <row r="558" spans="1:34" s="342" customFormat="1" ht="33.75">
      <c r="A558" s="331"/>
      <c r="B558" s="453"/>
      <c r="C558" s="457" t="s">
        <v>2507</v>
      </c>
      <c r="D558" s="456"/>
      <c r="E558" s="332"/>
      <c r="F558" s="332"/>
      <c r="G558" s="341"/>
      <c r="H558" s="332"/>
      <c r="I558" s="332"/>
      <c r="J558" s="332"/>
      <c r="K558" s="332"/>
      <c r="L558" s="332"/>
      <c r="M558" s="332"/>
      <c r="N558" s="332"/>
      <c r="O558" s="333"/>
      <c r="P558" s="332"/>
      <c r="Q558" s="332"/>
      <c r="R558" s="332"/>
      <c r="S558" s="334"/>
      <c r="T558" s="331"/>
      <c r="U558" s="336"/>
      <c r="V558" s="336"/>
      <c r="W558" s="336"/>
      <c r="X558" s="336"/>
      <c r="Y558" s="336"/>
      <c r="Z558" s="336"/>
      <c r="AA558" s="336"/>
      <c r="AB558" s="336"/>
      <c r="AC558" s="336"/>
      <c r="AD558" s="336"/>
      <c r="AE558" s="336"/>
      <c r="AF558" s="336"/>
      <c r="AG558" s="336"/>
    </row>
    <row r="559" spans="1:34">
      <c r="A559" s="337"/>
      <c r="B559" s="337"/>
      <c r="C559" s="337"/>
      <c r="D559" s="337"/>
      <c r="E559" s="337"/>
      <c r="F559" s="337"/>
      <c r="G559" s="337"/>
      <c r="H559" s="337"/>
      <c r="I559" s="337"/>
      <c r="J559" s="337"/>
      <c r="K559" s="337"/>
      <c r="L559" s="337"/>
      <c r="M559" s="337"/>
      <c r="N559" s="337"/>
      <c r="O559" s="337"/>
      <c r="P559" s="337"/>
      <c r="Q559" s="337"/>
      <c r="R559" s="337"/>
      <c r="S559" s="337"/>
      <c r="T559" s="337"/>
      <c r="U559" s="336"/>
      <c r="V559" s="336"/>
      <c r="W559" s="336"/>
      <c r="X559" s="336"/>
    </row>
    <row r="560" spans="1:34" s="342" customFormat="1" ht="40.5" customHeight="1">
      <c r="A560" s="331"/>
      <c r="B560" s="332"/>
      <c r="C560" s="332" t="s">
        <v>2506</v>
      </c>
      <c r="D560" s="339"/>
      <c r="E560" s="340"/>
      <c r="F560" s="332"/>
      <c r="G560" s="332"/>
      <c r="H560" s="341"/>
      <c r="I560" s="332"/>
      <c r="J560" s="332"/>
      <c r="K560" s="332"/>
      <c r="L560" s="332"/>
      <c r="M560" s="332"/>
      <c r="N560" s="332"/>
      <c r="O560" s="332"/>
      <c r="P560" s="333"/>
      <c r="Q560" s="332"/>
      <c r="R560" s="332"/>
      <c r="S560" s="332"/>
      <c r="T560" s="331"/>
      <c r="U560" s="336"/>
      <c r="V560" s="336"/>
      <c r="W560" s="336"/>
      <c r="X560" s="336"/>
      <c r="Y560" s="336"/>
      <c r="Z560" s="336"/>
      <c r="AA560" s="336"/>
      <c r="AB560" s="336"/>
      <c r="AC560" s="336"/>
      <c r="AD560" s="336"/>
      <c r="AE560" s="336"/>
      <c r="AF560" s="336"/>
      <c r="AG560" s="336"/>
      <c r="AH560" s="336"/>
    </row>
    <row r="561" spans="1:34" s="342" customFormat="1" ht="28.5">
      <c r="A561" s="331"/>
      <c r="B561" s="453"/>
      <c r="C561" s="340" t="s">
        <v>2500</v>
      </c>
      <c r="D561" s="340"/>
      <c r="E561" s="340"/>
      <c r="F561" s="340"/>
      <c r="G561" s="340"/>
      <c r="H561" s="340"/>
      <c r="I561" s="340"/>
      <c r="J561" s="340"/>
      <c r="K561" s="340"/>
      <c r="L561" s="340"/>
      <c r="M561" s="332"/>
      <c r="N561" s="332"/>
      <c r="O561" s="333"/>
      <c r="P561" s="332"/>
      <c r="Q561" s="332"/>
      <c r="R561" s="332"/>
      <c r="S561" s="334"/>
      <c r="T561" s="331"/>
      <c r="U561" s="336"/>
      <c r="V561" s="336"/>
      <c r="W561" s="336"/>
      <c r="X561" s="336"/>
      <c r="Y561" s="336"/>
      <c r="Z561" s="336"/>
      <c r="AA561" s="336"/>
      <c r="AB561" s="336"/>
      <c r="AC561" s="336"/>
      <c r="AD561" s="336"/>
      <c r="AE561" s="336"/>
      <c r="AF561" s="336"/>
      <c r="AG561" s="336"/>
    </row>
    <row r="562" spans="1:34">
      <c r="A562" s="337"/>
      <c r="B562" s="337"/>
      <c r="C562" s="337"/>
      <c r="D562" s="337"/>
      <c r="E562" s="337"/>
      <c r="F562" s="337"/>
      <c r="G562" s="337"/>
      <c r="H562" s="337"/>
      <c r="I562" s="337"/>
      <c r="J562" s="337"/>
      <c r="K562" s="337"/>
      <c r="L562" s="337"/>
      <c r="M562" s="337"/>
      <c r="N562" s="337"/>
      <c r="O562" s="337"/>
      <c r="P562" s="337"/>
      <c r="Q562" s="337"/>
      <c r="R562" s="337"/>
      <c r="S562" s="337"/>
      <c r="T562" s="337"/>
      <c r="U562" s="336"/>
      <c r="V562" s="336"/>
      <c r="W562" s="336"/>
      <c r="X562" s="336"/>
    </row>
    <row r="563" spans="1:34" s="342" customFormat="1" ht="40.5" customHeight="1">
      <c r="A563" s="331"/>
      <c r="B563" s="332"/>
      <c r="C563" s="454" t="s">
        <v>2499</v>
      </c>
      <c r="D563" s="452"/>
      <c r="E563" s="340"/>
      <c r="F563" s="332"/>
      <c r="G563" s="332"/>
      <c r="H563" s="341"/>
      <c r="I563" s="332"/>
      <c r="J563" s="332"/>
      <c r="K563" s="332"/>
      <c r="L563" s="332"/>
      <c r="M563" s="332"/>
      <c r="N563" s="332"/>
      <c r="O563" s="332"/>
      <c r="P563" s="333"/>
      <c r="Q563" s="332"/>
      <c r="R563" s="332"/>
      <c r="S563" s="332"/>
      <c r="T563" s="331"/>
      <c r="U563" s="336"/>
      <c r="V563" s="336"/>
      <c r="W563" s="336"/>
      <c r="X563" s="336"/>
      <c r="Y563" s="336"/>
      <c r="Z563" s="336"/>
      <c r="AA563" s="336"/>
      <c r="AB563" s="336"/>
      <c r="AC563" s="336"/>
      <c r="AD563" s="336"/>
      <c r="AE563" s="336"/>
      <c r="AF563" s="336"/>
      <c r="AG563" s="336"/>
      <c r="AH563" s="336"/>
    </row>
    <row r="564" spans="1:34" s="342" customFormat="1" ht="28.5">
      <c r="A564" s="331"/>
      <c r="B564" s="453"/>
      <c r="C564" s="452"/>
      <c r="D564" s="340" t="s">
        <v>2498</v>
      </c>
      <c r="E564" s="340"/>
      <c r="F564" s="340"/>
      <c r="G564" s="340"/>
      <c r="H564" s="340"/>
      <c r="I564" s="340"/>
      <c r="J564" s="340"/>
      <c r="K564" s="340"/>
      <c r="L564" s="340"/>
      <c r="M564" s="332"/>
      <c r="N564" s="332"/>
      <c r="O564" s="333"/>
      <c r="P564" s="332"/>
      <c r="Q564" s="332"/>
      <c r="R564" s="332"/>
      <c r="S564" s="334"/>
      <c r="T564" s="331"/>
      <c r="U564" s="336"/>
      <c r="V564" s="336"/>
      <c r="W564" s="336"/>
      <c r="X564" s="336"/>
      <c r="Y564" s="336"/>
      <c r="Z564" s="336"/>
      <c r="AA564" s="336"/>
      <c r="AB564" s="336"/>
      <c r="AC564" s="336"/>
      <c r="AD564" s="336"/>
      <c r="AE564" s="336"/>
      <c r="AF564" s="336"/>
      <c r="AG564" s="336"/>
    </row>
    <row r="565" spans="1:34">
      <c r="A565" s="337"/>
      <c r="B565" s="337"/>
      <c r="C565" s="337"/>
      <c r="D565" s="337"/>
      <c r="E565" s="337"/>
      <c r="F565" s="337"/>
      <c r="G565" s="337"/>
      <c r="H565" s="337"/>
      <c r="I565" s="337"/>
      <c r="J565" s="337"/>
      <c r="K565" s="337"/>
      <c r="L565" s="337"/>
      <c r="M565" s="337"/>
      <c r="N565" s="337"/>
      <c r="O565" s="337"/>
      <c r="P565" s="337"/>
      <c r="Q565" s="337"/>
      <c r="R565" s="337"/>
      <c r="S565" s="337"/>
      <c r="T565" s="337"/>
      <c r="U565" s="336"/>
      <c r="V565" s="336"/>
      <c r="W565" s="336"/>
      <c r="X565" s="336"/>
    </row>
    <row r="566" spans="1:34" s="342" customFormat="1" ht="40.5" customHeight="1">
      <c r="A566" s="331"/>
      <c r="B566" s="332"/>
      <c r="C566" s="454" t="s">
        <v>2497</v>
      </c>
      <c r="D566" s="452"/>
      <c r="E566" s="340"/>
      <c r="F566" s="332"/>
      <c r="G566" s="332"/>
      <c r="H566" s="341"/>
      <c r="I566" s="332"/>
      <c r="J566" s="332"/>
      <c r="K566" s="332"/>
      <c r="L566" s="332"/>
      <c r="M566" s="332"/>
      <c r="N566" s="332"/>
      <c r="O566" s="332"/>
      <c r="P566" s="333"/>
      <c r="Q566" s="332"/>
      <c r="R566" s="332"/>
      <c r="S566" s="332"/>
      <c r="T566" s="331"/>
      <c r="U566" s="336"/>
      <c r="V566" s="336"/>
      <c r="W566" s="336"/>
      <c r="X566" s="336"/>
      <c r="Y566" s="336"/>
      <c r="Z566" s="336"/>
      <c r="AA566" s="336"/>
      <c r="AB566" s="336"/>
      <c r="AC566" s="336"/>
      <c r="AD566" s="336"/>
      <c r="AE566" s="336"/>
      <c r="AF566" s="336"/>
      <c r="AG566" s="336"/>
      <c r="AH566" s="336"/>
    </row>
    <row r="567" spans="1:34" s="342" customFormat="1" ht="28.5">
      <c r="A567" s="331"/>
      <c r="B567" s="453"/>
      <c r="C567" s="452"/>
      <c r="D567" s="340" t="s">
        <v>2496</v>
      </c>
      <c r="E567" s="340"/>
      <c r="F567" s="340"/>
      <c r="G567" s="340"/>
      <c r="H567" s="340"/>
      <c r="I567" s="340"/>
      <c r="J567" s="340"/>
      <c r="K567" s="340"/>
      <c r="L567" s="340"/>
      <c r="M567" s="332"/>
      <c r="N567" s="332"/>
      <c r="O567" s="333"/>
      <c r="P567" s="332"/>
      <c r="Q567" s="332"/>
      <c r="R567" s="332"/>
      <c r="S567" s="334"/>
      <c r="T567" s="331"/>
      <c r="U567" s="336"/>
      <c r="V567" s="336"/>
      <c r="W567" s="336"/>
      <c r="X567" s="336"/>
      <c r="Y567" s="336"/>
      <c r="Z567" s="336"/>
      <c r="AA567" s="336"/>
      <c r="AB567" s="336"/>
      <c r="AC567" s="336"/>
      <c r="AD567" s="336"/>
      <c r="AE567" s="336"/>
      <c r="AF567" s="336"/>
      <c r="AG567" s="336"/>
    </row>
    <row r="568" spans="1:34">
      <c r="A568" s="337"/>
      <c r="B568" s="337"/>
      <c r="C568" s="337"/>
      <c r="D568" s="337"/>
      <c r="E568" s="337"/>
      <c r="F568" s="337"/>
      <c r="G568" s="337"/>
      <c r="H568" s="337"/>
      <c r="I568" s="337"/>
      <c r="J568" s="337"/>
      <c r="K568" s="337"/>
      <c r="L568" s="337"/>
      <c r="M568" s="337"/>
      <c r="N568" s="337"/>
      <c r="O568" s="337"/>
      <c r="P568" s="337"/>
      <c r="Q568" s="337"/>
      <c r="R568" s="337"/>
      <c r="S568" s="337"/>
      <c r="T568" s="337"/>
      <c r="U568" s="336"/>
      <c r="V568" s="336"/>
      <c r="W568" s="336"/>
      <c r="X568" s="336"/>
    </row>
    <row r="569" spans="1:34" s="342" customFormat="1" ht="40.5" customHeight="1">
      <c r="A569" s="331"/>
      <c r="B569" s="332"/>
      <c r="C569" s="454" t="s">
        <v>2495</v>
      </c>
      <c r="D569" s="452"/>
      <c r="E569" s="340"/>
      <c r="F569" s="332"/>
      <c r="G569" s="332"/>
      <c r="H569" s="341"/>
      <c r="I569" s="332"/>
      <c r="J569" s="332"/>
      <c r="K569" s="332"/>
      <c r="L569" s="332"/>
      <c r="M569" s="332"/>
      <c r="N569" s="332"/>
      <c r="O569" s="332"/>
      <c r="P569" s="333"/>
      <c r="Q569" s="332"/>
      <c r="R569" s="332"/>
      <c r="S569" s="332"/>
      <c r="T569" s="331"/>
      <c r="U569" s="336"/>
      <c r="V569" s="336"/>
      <c r="W569" s="336"/>
      <c r="X569" s="336"/>
      <c r="Y569" s="336"/>
      <c r="Z569" s="336"/>
      <c r="AA569" s="336"/>
      <c r="AB569" s="336"/>
      <c r="AC569" s="336"/>
      <c r="AD569" s="336"/>
      <c r="AE569" s="336"/>
      <c r="AF569" s="336"/>
      <c r="AG569" s="336"/>
      <c r="AH569" s="336"/>
    </row>
    <row r="570" spans="1:34" s="342" customFormat="1" ht="28.5">
      <c r="A570" s="331"/>
      <c r="B570" s="453"/>
      <c r="C570" s="452"/>
      <c r="D570" s="340" t="s">
        <v>2494</v>
      </c>
      <c r="E570" s="340"/>
      <c r="F570" s="340"/>
      <c r="G570" s="340"/>
      <c r="H570" s="340"/>
      <c r="I570" s="340"/>
      <c r="J570" s="340"/>
      <c r="K570" s="340"/>
      <c r="L570" s="340"/>
      <c r="M570" s="332"/>
      <c r="N570" s="332"/>
      <c r="O570" s="333"/>
      <c r="P570" s="332"/>
      <c r="Q570" s="332"/>
      <c r="R570" s="332"/>
      <c r="S570" s="334"/>
      <c r="T570" s="331"/>
      <c r="U570" s="336"/>
      <c r="V570" s="336"/>
      <c r="W570" s="336"/>
      <c r="X570" s="336"/>
      <c r="Y570" s="336"/>
      <c r="Z570" s="336"/>
      <c r="AA570" s="336"/>
      <c r="AB570" s="336"/>
      <c r="AC570" s="336"/>
      <c r="AD570" s="336"/>
      <c r="AE570" s="336"/>
      <c r="AF570" s="336"/>
      <c r="AG570" s="336"/>
    </row>
    <row r="571" spans="1:34">
      <c r="A571" s="337"/>
      <c r="B571" s="337"/>
      <c r="C571" s="337"/>
      <c r="D571" s="337"/>
      <c r="E571" s="337"/>
      <c r="F571" s="337"/>
      <c r="G571" s="337"/>
      <c r="H571" s="337"/>
      <c r="I571" s="337"/>
      <c r="J571" s="337"/>
      <c r="K571" s="337"/>
      <c r="L571" s="337"/>
      <c r="M571" s="337"/>
      <c r="N571" s="337"/>
      <c r="O571" s="337"/>
      <c r="P571" s="337"/>
      <c r="Q571" s="337"/>
      <c r="R571" s="337"/>
      <c r="S571" s="337"/>
      <c r="T571" s="337"/>
      <c r="U571" s="336"/>
      <c r="V571" s="336"/>
      <c r="W571" s="336"/>
      <c r="X571" s="336"/>
    </row>
    <row r="572" spans="1:34" s="342" customFormat="1" ht="40.5" customHeight="1">
      <c r="A572" s="331"/>
      <c r="B572" s="332"/>
      <c r="C572" s="454" t="s">
        <v>2493</v>
      </c>
      <c r="D572" s="452"/>
      <c r="E572" s="340"/>
      <c r="F572" s="332"/>
      <c r="G572" s="332"/>
      <c r="H572" s="341"/>
      <c r="I572" s="332"/>
      <c r="J572" s="332"/>
      <c r="K572" s="332"/>
      <c r="L572" s="332"/>
      <c r="M572" s="332"/>
      <c r="N572" s="332"/>
      <c r="O572" s="332"/>
      <c r="P572" s="333"/>
      <c r="Q572" s="332"/>
      <c r="R572" s="332"/>
      <c r="S572" s="332"/>
      <c r="T572" s="331"/>
      <c r="U572" s="336"/>
      <c r="V572" s="336"/>
      <c r="W572" s="336"/>
      <c r="X572" s="336"/>
      <c r="Y572" s="336"/>
      <c r="Z572" s="336"/>
      <c r="AA572" s="336"/>
      <c r="AB572" s="336"/>
      <c r="AC572" s="336"/>
      <c r="AD572" s="336"/>
      <c r="AE572" s="336"/>
      <c r="AF572" s="336"/>
      <c r="AG572" s="336"/>
      <c r="AH572" s="336"/>
    </row>
    <row r="573" spans="1:34" s="342" customFormat="1" ht="28.5">
      <c r="A573" s="331"/>
      <c r="B573" s="453"/>
      <c r="C573" s="452"/>
      <c r="D573" s="340" t="s">
        <v>2492</v>
      </c>
      <c r="E573" s="340"/>
      <c r="F573" s="340"/>
      <c r="G573" s="340"/>
      <c r="H573" s="340"/>
      <c r="I573" s="340"/>
      <c r="J573" s="340"/>
      <c r="K573" s="340"/>
      <c r="L573" s="340"/>
      <c r="M573" s="332"/>
      <c r="N573" s="332"/>
      <c r="O573" s="333"/>
      <c r="P573" s="332"/>
      <c r="Q573" s="332"/>
      <c r="R573" s="332"/>
      <c r="S573" s="334"/>
      <c r="T573" s="331"/>
      <c r="U573" s="336"/>
      <c r="V573" s="336"/>
      <c r="W573" s="336"/>
      <c r="X573" s="336"/>
      <c r="Y573" s="336"/>
      <c r="Z573" s="336"/>
      <c r="AA573" s="336"/>
      <c r="AB573" s="336"/>
      <c r="AC573" s="336"/>
      <c r="AD573" s="336"/>
      <c r="AE573" s="336"/>
      <c r="AF573" s="336"/>
      <c r="AG573" s="336"/>
    </row>
    <row r="574" spans="1:34">
      <c r="A574" s="337"/>
      <c r="B574" s="337"/>
      <c r="C574" s="337"/>
      <c r="D574" s="337"/>
      <c r="E574" s="337"/>
      <c r="F574" s="337"/>
      <c r="G574" s="337"/>
      <c r="H574" s="337"/>
      <c r="I574" s="337"/>
      <c r="J574" s="337"/>
      <c r="K574" s="337"/>
      <c r="L574" s="337"/>
      <c r="M574" s="337"/>
      <c r="N574" s="337"/>
      <c r="O574" s="337"/>
      <c r="P574" s="337"/>
      <c r="Q574" s="337"/>
      <c r="R574" s="337"/>
      <c r="S574" s="337"/>
      <c r="T574" s="337"/>
      <c r="U574" s="336"/>
      <c r="V574" s="336"/>
      <c r="W574" s="336"/>
      <c r="X574" s="336"/>
    </row>
    <row r="575" spans="1:34" s="342" customFormat="1" ht="40.5" customHeight="1">
      <c r="A575" s="331"/>
      <c r="B575" s="332"/>
      <c r="C575" s="454" t="s">
        <v>2491</v>
      </c>
      <c r="D575" s="452"/>
      <c r="E575" s="340"/>
      <c r="F575" s="332"/>
      <c r="G575" s="332"/>
      <c r="H575" s="341"/>
      <c r="I575" s="332"/>
      <c r="J575" s="332"/>
      <c r="K575" s="332"/>
      <c r="L575" s="332"/>
      <c r="M575" s="332"/>
      <c r="N575" s="332"/>
      <c r="O575" s="332"/>
      <c r="P575" s="333"/>
      <c r="Q575" s="332"/>
      <c r="R575" s="332"/>
      <c r="S575" s="332"/>
      <c r="T575" s="331"/>
      <c r="U575" s="336"/>
      <c r="V575" s="336"/>
      <c r="W575" s="336"/>
      <c r="X575" s="336"/>
      <c r="Y575" s="336"/>
      <c r="Z575" s="336"/>
      <c r="AA575" s="336"/>
      <c r="AB575" s="336"/>
      <c r="AC575" s="336"/>
      <c r="AD575" s="336"/>
      <c r="AE575" s="336"/>
      <c r="AF575" s="336"/>
      <c r="AG575" s="336"/>
      <c r="AH575" s="336"/>
    </row>
    <row r="576" spans="1:34" s="342" customFormat="1" ht="28.5">
      <c r="A576" s="331"/>
      <c r="B576" s="453"/>
      <c r="C576" s="452"/>
      <c r="D576" s="340" t="s">
        <v>2490</v>
      </c>
      <c r="E576" s="340"/>
      <c r="F576" s="340"/>
      <c r="G576" s="340"/>
      <c r="H576" s="340"/>
      <c r="I576" s="340"/>
      <c r="J576" s="340"/>
      <c r="K576" s="340"/>
      <c r="L576" s="340"/>
      <c r="M576" s="332"/>
      <c r="N576" s="332"/>
      <c r="O576" s="333"/>
      <c r="P576" s="332"/>
      <c r="Q576" s="332"/>
      <c r="R576" s="332"/>
      <c r="S576" s="334"/>
      <c r="T576" s="331"/>
      <c r="U576" s="336"/>
      <c r="V576" s="336"/>
      <c r="W576" s="336"/>
      <c r="X576" s="336"/>
      <c r="Y576" s="336"/>
      <c r="Z576" s="336"/>
      <c r="AA576" s="336"/>
      <c r="AB576" s="336"/>
      <c r="AC576" s="336"/>
      <c r="AD576" s="336"/>
      <c r="AE576" s="336"/>
      <c r="AF576" s="336"/>
      <c r="AG576" s="336"/>
    </row>
    <row r="577" spans="1:34">
      <c r="A577" s="337"/>
      <c r="B577" s="337"/>
      <c r="C577" s="337"/>
      <c r="D577" s="337"/>
      <c r="E577" s="337"/>
      <c r="F577" s="337"/>
      <c r="G577" s="337"/>
      <c r="H577" s="337"/>
      <c r="I577" s="337"/>
      <c r="J577" s="337"/>
      <c r="K577" s="337"/>
      <c r="L577" s="337"/>
      <c r="M577" s="337"/>
      <c r="N577" s="337"/>
      <c r="O577" s="337"/>
      <c r="P577" s="337"/>
      <c r="Q577" s="337"/>
      <c r="R577" s="337"/>
      <c r="S577" s="337"/>
      <c r="T577" s="337"/>
      <c r="U577" s="336"/>
      <c r="V577" s="336"/>
      <c r="W577" s="336"/>
      <c r="X577" s="336"/>
    </row>
    <row r="578" spans="1:34" s="342" customFormat="1" ht="40.5" customHeight="1">
      <c r="A578" s="331"/>
      <c r="B578" s="332"/>
      <c r="C578" s="454" t="s">
        <v>2489</v>
      </c>
      <c r="D578" s="452"/>
      <c r="E578" s="340"/>
      <c r="F578" s="332"/>
      <c r="G578" s="332"/>
      <c r="H578" s="341"/>
      <c r="I578" s="332"/>
      <c r="J578" s="332"/>
      <c r="K578" s="332"/>
      <c r="L578" s="332"/>
      <c r="M578" s="332"/>
      <c r="N578" s="332"/>
      <c r="O578" s="332"/>
      <c r="P578" s="333"/>
      <c r="Q578" s="332"/>
      <c r="R578" s="332"/>
      <c r="S578" s="332"/>
      <c r="T578" s="331"/>
      <c r="U578" s="336"/>
      <c r="V578" s="336"/>
      <c r="W578" s="336"/>
      <c r="X578" s="336"/>
      <c r="Y578" s="336"/>
      <c r="Z578" s="336"/>
      <c r="AA578" s="336"/>
      <c r="AB578" s="336"/>
      <c r="AC578" s="336"/>
      <c r="AD578" s="336"/>
      <c r="AE578" s="336"/>
      <c r="AF578" s="336"/>
      <c r="AG578" s="336"/>
      <c r="AH578" s="336"/>
    </row>
    <row r="579" spans="1:34" s="342" customFormat="1" ht="28.5">
      <c r="A579" s="331"/>
      <c r="B579" s="453"/>
      <c r="C579" s="452"/>
      <c r="D579" s="340" t="s">
        <v>2488</v>
      </c>
      <c r="E579" s="340"/>
      <c r="F579" s="340"/>
      <c r="G579" s="340"/>
      <c r="H579" s="340"/>
      <c r="I579" s="340"/>
      <c r="J579" s="340"/>
      <c r="K579" s="340"/>
      <c r="L579" s="340"/>
      <c r="M579" s="332"/>
      <c r="N579" s="332"/>
      <c r="O579" s="333"/>
      <c r="P579" s="332"/>
      <c r="Q579" s="332"/>
      <c r="R579" s="332"/>
      <c r="S579" s="334"/>
      <c r="T579" s="331"/>
      <c r="U579" s="336"/>
      <c r="V579" s="336"/>
      <c r="W579" s="336"/>
      <c r="X579" s="336"/>
      <c r="Y579" s="336"/>
      <c r="Z579" s="336"/>
      <c r="AA579" s="336"/>
      <c r="AB579" s="336"/>
      <c r="AC579" s="336"/>
      <c r="AD579" s="336"/>
      <c r="AE579" s="336"/>
      <c r="AF579" s="336"/>
      <c r="AG579" s="336"/>
    </row>
    <row r="580" spans="1:34">
      <c r="A580" s="337"/>
      <c r="B580" s="337"/>
      <c r="C580" s="337"/>
      <c r="D580" s="337"/>
      <c r="E580" s="337"/>
      <c r="F580" s="337"/>
      <c r="G580" s="337"/>
      <c r="H580" s="337"/>
      <c r="I580" s="337"/>
      <c r="J580" s="337"/>
      <c r="K580" s="337"/>
      <c r="L580" s="337"/>
      <c r="M580" s="337"/>
      <c r="N580" s="337"/>
      <c r="O580" s="337"/>
      <c r="P580" s="337"/>
      <c r="Q580" s="337"/>
      <c r="R580" s="337"/>
      <c r="S580" s="337"/>
      <c r="T580" s="337"/>
      <c r="U580" s="336"/>
      <c r="V580" s="336"/>
      <c r="W580" s="336"/>
      <c r="X580" s="336"/>
    </row>
    <row r="581" spans="1:34" s="342" customFormat="1" ht="40.5" customHeight="1">
      <c r="A581" s="331"/>
      <c r="B581" s="332"/>
      <c r="C581" s="454" t="s">
        <v>2487</v>
      </c>
      <c r="D581" s="452"/>
      <c r="E581" s="340"/>
      <c r="F581" s="332"/>
      <c r="G581" s="332"/>
      <c r="H581" s="341"/>
      <c r="I581" s="332"/>
      <c r="J581" s="332"/>
      <c r="K581" s="332"/>
      <c r="L581" s="332"/>
      <c r="M581" s="332"/>
      <c r="N581" s="332"/>
      <c r="O581" s="332"/>
      <c r="P581" s="333"/>
      <c r="Q581" s="332"/>
      <c r="R581" s="332"/>
      <c r="S581" s="332"/>
      <c r="T581" s="331"/>
      <c r="U581" s="336"/>
      <c r="V581" s="336"/>
      <c r="W581" s="336"/>
      <c r="X581" s="336"/>
      <c r="Y581" s="336"/>
      <c r="Z581" s="336"/>
      <c r="AA581" s="336"/>
      <c r="AB581" s="336"/>
      <c r="AC581" s="336"/>
      <c r="AD581" s="336"/>
      <c r="AE581" s="336"/>
      <c r="AF581" s="336"/>
      <c r="AG581" s="336"/>
      <c r="AH581" s="336"/>
    </row>
    <row r="582" spans="1:34" s="342" customFormat="1" ht="28.5">
      <c r="A582" s="331"/>
      <c r="B582" s="453"/>
      <c r="C582" s="452"/>
      <c r="D582" s="340" t="s">
        <v>2486</v>
      </c>
      <c r="E582" s="340"/>
      <c r="F582" s="340"/>
      <c r="G582" s="340"/>
      <c r="H582" s="340"/>
      <c r="I582" s="340"/>
      <c r="J582" s="340"/>
      <c r="K582" s="340"/>
      <c r="L582" s="340"/>
      <c r="M582" s="332"/>
      <c r="N582" s="332"/>
      <c r="O582" s="333"/>
      <c r="P582" s="332"/>
      <c r="Q582" s="332"/>
      <c r="R582" s="332"/>
      <c r="S582" s="334"/>
      <c r="T582" s="331"/>
      <c r="U582" s="336"/>
      <c r="V582" s="336"/>
      <c r="W582" s="336"/>
      <c r="X582" s="336"/>
      <c r="Y582" s="336"/>
      <c r="Z582" s="336"/>
      <c r="AA582" s="336"/>
      <c r="AB582" s="336"/>
      <c r="AC582" s="336"/>
      <c r="AD582" s="336"/>
      <c r="AE582" s="336"/>
      <c r="AF582" s="336"/>
      <c r="AG582" s="336"/>
    </row>
    <row r="583" spans="1:34">
      <c r="A583" s="337"/>
      <c r="B583" s="337"/>
      <c r="C583" s="337"/>
      <c r="D583" s="337"/>
      <c r="E583" s="337"/>
      <c r="F583" s="337"/>
      <c r="G583" s="337"/>
      <c r="H583" s="337"/>
      <c r="I583" s="337"/>
      <c r="J583" s="337"/>
      <c r="K583" s="337"/>
      <c r="L583" s="337"/>
      <c r="M583" s="337"/>
      <c r="N583" s="337"/>
      <c r="O583" s="337"/>
      <c r="P583" s="337"/>
      <c r="Q583" s="337"/>
      <c r="R583" s="337"/>
      <c r="S583" s="337"/>
      <c r="T583" s="337"/>
      <c r="U583" s="336"/>
      <c r="V583" s="336"/>
      <c r="W583" s="336"/>
      <c r="X583" s="336"/>
    </row>
    <row r="584" spans="1:34" s="342" customFormat="1" ht="40.5" customHeight="1">
      <c r="A584" s="331"/>
      <c r="B584" s="332"/>
      <c r="C584" s="454" t="s">
        <v>2505</v>
      </c>
      <c r="D584" s="452"/>
      <c r="E584" s="340"/>
      <c r="F584" s="332"/>
      <c r="G584" s="332"/>
      <c r="H584" s="341"/>
      <c r="I584" s="332"/>
      <c r="J584" s="332"/>
      <c r="K584" s="332"/>
      <c r="L584" s="332"/>
      <c r="M584" s="332"/>
      <c r="N584" s="332"/>
      <c r="O584" s="332"/>
      <c r="P584" s="333"/>
      <c r="Q584" s="332"/>
      <c r="R584" s="332"/>
      <c r="S584" s="332"/>
      <c r="T584" s="331"/>
      <c r="U584" s="336"/>
      <c r="V584" s="336"/>
      <c r="W584" s="336"/>
      <c r="X584" s="336"/>
      <c r="Y584" s="336"/>
      <c r="Z584" s="336"/>
      <c r="AA584" s="336"/>
      <c r="AB584" s="336"/>
      <c r="AC584" s="336"/>
      <c r="AD584" s="336"/>
      <c r="AE584" s="336"/>
      <c r="AF584" s="336"/>
      <c r="AG584" s="336"/>
      <c r="AH584" s="336"/>
    </row>
    <row r="585" spans="1:34" s="342" customFormat="1" ht="28.5">
      <c r="A585" s="331"/>
      <c r="B585" s="453"/>
      <c r="C585" s="452"/>
      <c r="D585" s="340" t="s">
        <v>2504</v>
      </c>
      <c r="E585" s="340"/>
      <c r="F585" s="340"/>
      <c r="G585" s="340"/>
      <c r="H585" s="340"/>
      <c r="I585" s="340"/>
      <c r="J585" s="340"/>
      <c r="K585" s="340"/>
      <c r="L585" s="340"/>
      <c r="M585" s="332"/>
      <c r="N585" s="332"/>
      <c r="O585" s="333"/>
      <c r="P585" s="332"/>
      <c r="Q585" s="332"/>
      <c r="R585" s="332"/>
      <c r="S585" s="334"/>
      <c r="T585" s="331"/>
      <c r="U585" s="336"/>
      <c r="V585" s="336"/>
      <c r="W585" s="336"/>
      <c r="X585" s="336"/>
      <c r="Y585" s="336"/>
      <c r="Z585" s="336"/>
      <c r="AA585" s="336"/>
      <c r="AB585" s="336"/>
      <c r="AC585" s="336"/>
      <c r="AD585" s="336"/>
      <c r="AE585" s="336"/>
      <c r="AF585" s="336"/>
      <c r="AG585" s="336"/>
    </row>
    <row r="586" spans="1:34">
      <c r="A586" s="337"/>
      <c r="B586" s="337"/>
      <c r="C586" s="337"/>
      <c r="D586" s="337"/>
      <c r="E586" s="337"/>
      <c r="F586" s="337"/>
      <c r="G586" s="337"/>
      <c r="H586" s="337"/>
      <c r="I586" s="337"/>
      <c r="J586" s="337"/>
      <c r="K586" s="337"/>
      <c r="L586" s="337"/>
      <c r="M586" s="337"/>
      <c r="N586" s="337"/>
      <c r="O586" s="337"/>
      <c r="P586" s="337"/>
      <c r="Q586" s="337"/>
      <c r="R586" s="337"/>
      <c r="S586" s="337"/>
      <c r="T586" s="337"/>
      <c r="U586" s="336"/>
      <c r="V586" s="336"/>
      <c r="W586" s="336"/>
      <c r="X586" s="336"/>
    </row>
    <row r="587" spans="1:34" s="342" customFormat="1" ht="40.5" customHeight="1">
      <c r="A587" s="331"/>
      <c r="B587" s="332"/>
      <c r="C587" s="454" t="s">
        <v>2503</v>
      </c>
      <c r="D587" s="452"/>
      <c r="E587" s="340"/>
      <c r="F587" s="332"/>
      <c r="G587" s="332"/>
      <c r="H587" s="341"/>
      <c r="I587" s="332"/>
      <c r="J587" s="332"/>
      <c r="K587" s="332"/>
      <c r="L587" s="332"/>
      <c r="M587" s="332"/>
      <c r="N587" s="332"/>
      <c r="O587" s="332"/>
      <c r="P587" s="333"/>
      <c r="Q587" s="332"/>
      <c r="R587" s="332"/>
      <c r="S587" s="332"/>
      <c r="T587" s="331"/>
      <c r="U587" s="336"/>
      <c r="V587" s="336"/>
      <c r="W587" s="336"/>
      <c r="X587" s="336"/>
      <c r="Y587" s="336"/>
      <c r="Z587" s="336"/>
      <c r="AA587" s="336"/>
      <c r="AB587" s="336"/>
      <c r="AC587" s="336"/>
      <c r="AD587" s="336"/>
      <c r="AE587" s="336"/>
      <c r="AF587" s="336"/>
      <c r="AG587" s="336"/>
      <c r="AH587" s="336"/>
    </row>
    <row r="588" spans="1:34" s="342" customFormat="1" ht="28.5">
      <c r="A588" s="331"/>
      <c r="B588" s="453"/>
      <c r="C588" s="452"/>
      <c r="D588" s="340" t="s">
        <v>2502</v>
      </c>
      <c r="E588" s="340"/>
      <c r="F588" s="340"/>
      <c r="G588" s="340"/>
      <c r="H588" s="340"/>
      <c r="I588" s="340"/>
      <c r="J588" s="340"/>
      <c r="K588" s="340"/>
      <c r="L588" s="340"/>
      <c r="M588" s="332"/>
      <c r="N588" s="332"/>
      <c r="O588" s="333"/>
      <c r="P588" s="332"/>
      <c r="Q588" s="332"/>
      <c r="R588" s="332"/>
      <c r="S588" s="334"/>
      <c r="T588" s="331"/>
      <c r="U588" s="336"/>
      <c r="V588" s="336"/>
      <c r="W588" s="336"/>
      <c r="X588" s="336"/>
      <c r="Y588" s="336"/>
      <c r="Z588" s="336"/>
      <c r="AA588" s="336"/>
      <c r="AB588" s="336"/>
      <c r="AC588" s="336"/>
      <c r="AD588" s="336"/>
      <c r="AE588" s="336"/>
      <c r="AF588" s="336"/>
      <c r="AG588" s="336"/>
    </row>
    <row r="589" spans="1:34">
      <c r="A589" s="337"/>
      <c r="B589" s="337"/>
      <c r="C589" s="337"/>
      <c r="D589" s="337"/>
      <c r="E589" s="337"/>
      <c r="F589" s="337"/>
      <c r="G589" s="337"/>
      <c r="H589" s="337"/>
      <c r="I589" s="337"/>
      <c r="J589" s="337"/>
      <c r="K589" s="337"/>
      <c r="L589" s="337"/>
      <c r="M589" s="337"/>
      <c r="N589" s="337"/>
      <c r="O589" s="337"/>
      <c r="P589" s="337"/>
      <c r="Q589" s="337"/>
      <c r="R589" s="337"/>
      <c r="S589" s="337"/>
      <c r="T589" s="337"/>
      <c r="U589" s="336"/>
      <c r="V589" s="336"/>
      <c r="W589" s="336"/>
      <c r="X589" s="336"/>
    </row>
    <row r="590" spans="1:34">
      <c r="A590" s="337"/>
      <c r="B590" s="337"/>
      <c r="C590" s="337"/>
      <c r="D590" s="337"/>
      <c r="E590" s="337"/>
      <c r="F590" s="337"/>
      <c r="G590" s="337"/>
      <c r="H590" s="337"/>
      <c r="I590" s="337"/>
      <c r="J590" s="337"/>
      <c r="K590" s="337"/>
      <c r="L590" s="337"/>
      <c r="M590" s="337"/>
      <c r="N590" s="337"/>
      <c r="O590" s="337"/>
      <c r="P590" s="337"/>
      <c r="Q590" s="337"/>
      <c r="R590" s="337"/>
      <c r="S590" s="337"/>
      <c r="T590" s="337"/>
      <c r="U590" s="336"/>
      <c r="V590" s="336"/>
      <c r="W590" s="336"/>
      <c r="X590" s="336"/>
    </row>
    <row r="591" spans="1:34" ht="28.5">
      <c r="A591" s="331"/>
      <c r="B591" s="332"/>
      <c r="C591" s="454" t="s">
        <v>2505</v>
      </c>
      <c r="D591" s="452"/>
      <c r="E591" s="340"/>
      <c r="F591" s="332"/>
      <c r="G591" s="332"/>
      <c r="H591" s="341"/>
      <c r="I591" s="332"/>
      <c r="J591" s="332"/>
      <c r="K591" s="332"/>
      <c r="L591" s="332"/>
      <c r="M591" s="332"/>
      <c r="N591" s="332"/>
      <c r="O591" s="332"/>
      <c r="P591" s="333"/>
      <c r="Q591" s="332"/>
      <c r="R591" s="332"/>
      <c r="S591" s="332"/>
      <c r="T591" s="331"/>
    </row>
    <row r="592" spans="1:34" ht="28.5">
      <c r="A592" s="331"/>
      <c r="B592" s="453"/>
      <c r="C592" s="452"/>
      <c r="D592" s="340" t="s">
        <v>2504</v>
      </c>
      <c r="E592" s="340"/>
      <c r="F592" s="340"/>
      <c r="G592" s="340"/>
      <c r="H592" s="340"/>
      <c r="I592" s="340"/>
      <c r="J592" s="340"/>
      <c r="K592" s="340"/>
      <c r="L592" s="340"/>
      <c r="M592" s="332"/>
      <c r="N592" s="332"/>
      <c r="O592" s="332"/>
      <c r="P592" s="333"/>
      <c r="Q592" s="332"/>
      <c r="R592" s="332"/>
      <c r="S592" s="332"/>
      <c r="T592" s="331"/>
    </row>
    <row r="593" spans="1:24">
      <c r="A593" s="337"/>
      <c r="B593" s="337"/>
      <c r="C593" s="337"/>
      <c r="D593" s="337"/>
      <c r="E593" s="337"/>
      <c r="F593" s="337"/>
      <c r="G593" s="337"/>
      <c r="H593" s="337"/>
      <c r="I593" s="337"/>
      <c r="J593" s="337"/>
      <c r="K593" s="337"/>
      <c r="L593" s="337"/>
      <c r="M593" s="337"/>
      <c r="N593" s="337"/>
      <c r="O593" s="337"/>
      <c r="P593" s="337"/>
      <c r="Q593" s="337"/>
      <c r="R593" s="337"/>
      <c r="S593" s="337"/>
      <c r="T593" s="337"/>
      <c r="U593" s="336"/>
      <c r="V593" s="336"/>
      <c r="W593" s="336"/>
      <c r="X593" s="336"/>
    </row>
    <row r="594" spans="1:24" ht="28.5">
      <c r="A594" s="331"/>
      <c r="B594" s="332"/>
      <c r="C594" s="454" t="s">
        <v>2503</v>
      </c>
      <c r="D594" s="452"/>
      <c r="E594" s="340"/>
      <c r="F594" s="332"/>
      <c r="G594" s="332"/>
      <c r="H594" s="341"/>
      <c r="I594" s="332"/>
      <c r="J594" s="332"/>
      <c r="K594" s="332"/>
      <c r="L594" s="332"/>
      <c r="M594" s="332"/>
      <c r="N594" s="332"/>
      <c r="O594" s="332"/>
      <c r="P594" s="333"/>
      <c r="Q594" s="332"/>
      <c r="R594" s="332"/>
      <c r="S594" s="332"/>
      <c r="T594" s="331"/>
    </row>
    <row r="595" spans="1:24" ht="28.5">
      <c r="A595" s="331"/>
      <c r="B595" s="453"/>
      <c r="C595" s="452"/>
      <c r="D595" s="340" t="s">
        <v>2502</v>
      </c>
      <c r="E595" s="340"/>
      <c r="F595" s="340"/>
      <c r="G595" s="340"/>
      <c r="H595" s="340"/>
      <c r="I595" s="340"/>
      <c r="J595" s="340"/>
      <c r="K595" s="340"/>
      <c r="L595" s="340"/>
      <c r="M595" s="332"/>
      <c r="N595" s="332"/>
      <c r="O595" s="332"/>
      <c r="P595" s="333"/>
      <c r="Q595" s="332"/>
      <c r="R595" s="332"/>
      <c r="S595" s="332"/>
      <c r="T595" s="331"/>
    </row>
    <row r="596" spans="1:24">
      <c r="A596" s="337"/>
      <c r="B596" s="337"/>
      <c r="C596" s="337"/>
      <c r="D596" s="337"/>
      <c r="E596" s="337"/>
      <c r="F596" s="337"/>
      <c r="G596" s="337"/>
      <c r="H596" s="337"/>
      <c r="I596" s="337"/>
      <c r="J596" s="337"/>
      <c r="K596" s="337"/>
      <c r="L596" s="337"/>
      <c r="M596" s="337"/>
      <c r="N596" s="337"/>
      <c r="O596" s="337"/>
      <c r="P596" s="337"/>
      <c r="Q596" s="337"/>
      <c r="R596" s="337"/>
      <c r="S596" s="337"/>
      <c r="T596" s="337"/>
      <c r="U596" s="336"/>
      <c r="V596" s="336"/>
      <c r="W596" s="336"/>
      <c r="X596" s="336"/>
    </row>
    <row r="597" spans="1:24" ht="28.5">
      <c r="A597" s="331"/>
      <c r="B597" s="332"/>
      <c r="C597" s="454" t="s">
        <v>2501</v>
      </c>
      <c r="D597" s="452"/>
      <c r="E597" s="340"/>
      <c r="F597" s="332"/>
      <c r="G597" s="332"/>
      <c r="H597" s="341"/>
      <c r="I597" s="332"/>
      <c r="J597" s="332"/>
      <c r="K597" s="332"/>
      <c r="L597" s="332"/>
      <c r="M597" s="332"/>
      <c r="N597" s="332"/>
      <c r="O597" s="332"/>
      <c r="P597" s="333"/>
      <c r="Q597" s="332"/>
      <c r="R597" s="332"/>
      <c r="S597" s="332"/>
      <c r="T597" s="331"/>
    </row>
    <row r="598" spans="1:24" ht="28.5">
      <c r="A598" s="331"/>
      <c r="B598" s="453"/>
      <c r="C598" s="452"/>
      <c r="D598" s="340" t="s">
        <v>2500</v>
      </c>
      <c r="E598" s="340"/>
      <c r="F598" s="340"/>
      <c r="G598" s="340"/>
      <c r="H598" s="340"/>
      <c r="I598" s="340"/>
      <c r="J598" s="340"/>
      <c r="K598" s="340"/>
      <c r="L598" s="340"/>
      <c r="M598" s="332"/>
      <c r="N598" s="332"/>
      <c r="O598" s="332"/>
      <c r="P598" s="333"/>
      <c r="Q598" s="332"/>
      <c r="R598" s="332"/>
      <c r="S598" s="332"/>
      <c r="T598" s="331"/>
    </row>
    <row r="599" spans="1:24">
      <c r="A599" s="337"/>
      <c r="B599" s="337"/>
      <c r="C599" s="337"/>
      <c r="D599" s="337"/>
      <c r="E599" s="337"/>
      <c r="F599" s="337"/>
      <c r="G599" s="337"/>
      <c r="H599" s="337"/>
      <c r="I599" s="337"/>
      <c r="J599" s="337"/>
      <c r="K599" s="337"/>
      <c r="L599" s="337"/>
      <c r="M599" s="337"/>
      <c r="N599" s="337"/>
      <c r="O599" s="337"/>
      <c r="P599" s="337"/>
      <c r="Q599" s="337"/>
      <c r="R599" s="337"/>
      <c r="S599" s="337"/>
      <c r="T599" s="337"/>
      <c r="U599" s="336"/>
      <c r="V599" s="336"/>
      <c r="W599" s="336"/>
      <c r="X599" s="336"/>
    </row>
    <row r="600" spans="1:24" ht="28.5">
      <c r="A600" s="331"/>
      <c r="B600" s="332"/>
      <c r="C600" s="454" t="s">
        <v>2499</v>
      </c>
      <c r="D600" s="452"/>
      <c r="E600" s="340"/>
      <c r="F600" s="332"/>
      <c r="G600" s="332"/>
      <c r="H600" s="341"/>
      <c r="I600" s="332"/>
      <c r="J600" s="332"/>
      <c r="K600" s="332"/>
      <c r="L600" s="332"/>
      <c r="M600" s="332"/>
      <c r="N600" s="332"/>
      <c r="O600" s="332"/>
      <c r="P600" s="333"/>
      <c r="Q600" s="332"/>
      <c r="R600" s="332"/>
      <c r="S600" s="332"/>
      <c r="T600" s="331"/>
    </row>
    <row r="601" spans="1:24" ht="28.5">
      <c r="A601" s="331"/>
      <c r="B601" s="453"/>
      <c r="C601" s="452"/>
      <c r="D601" s="340" t="s">
        <v>2498</v>
      </c>
      <c r="E601" s="340"/>
      <c r="F601" s="340"/>
      <c r="G601" s="340"/>
      <c r="H601" s="340"/>
      <c r="I601" s="340"/>
      <c r="J601" s="340"/>
      <c r="K601" s="340"/>
      <c r="L601" s="340"/>
      <c r="M601" s="332"/>
      <c r="N601" s="332"/>
      <c r="O601" s="332"/>
      <c r="P601" s="333"/>
      <c r="Q601" s="332"/>
      <c r="R601" s="332"/>
      <c r="S601" s="332"/>
      <c r="T601" s="331"/>
    </row>
    <row r="602" spans="1:24">
      <c r="A602" s="337"/>
      <c r="B602" s="337"/>
      <c r="C602" s="337"/>
      <c r="D602" s="337"/>
      <c r="E602" s="337"/>
      <c r="F602" s="337"/>
      <c r="G602" s="337"/>
      <c r="H602" s="337"/>
      <c r="I602" s="337"/>
      <c r="J602" s="337"/>
      <c r="K602" s="337"/>
      <c r="L602" s="337"/>
      <c r="M602" s="337"/>
      <c r="N602" s="337"/>
      <c r="O602" s="337"/>
      <c r="P602" s="337"/>
      <c r="Q602" s="337"/>
      <c r="R602" s="337"/>
      <c r="S602" s="337"/>
      <c r="T602" s="337"/>
      <c r="U602" s="336"/>
      <c r="V602" s="336"/>
      <c r="W602" s="336"/>
      <c r="X602" s="336"/>
    </row>
    <row r="603" spans="1:24" ht="28.5">
      <c r="A603" s="331"/>
      <c r="B603" s="332"/>
      <c r="C603" s="455" t="s">
        <v>2497</v>
      </c>
      <c r="D603" s="452"/>
      <c r="E603" s="340"/>
      <c r="F603" s="332"/>
      <c r="G603" s="332"/>
      <c r="H603" s="341"/>
      <c r="I603" s="332"/>
      <c r="J603" s="332"/>
      <c r="K603" s="332"/>
      <c r="L603" s="332"/>
      <c r="M603" s="332"/>
      <c r="N603" s="332"/>
      <c r="O603" s="332"/>
      <c r="P603" s="333"/>
      <c r="Q603" s="332"/>
      <c r="R603" s="332"/>
      <c r="S603" s="332"/>
      <c r="T603" s="331"/>
    </row>
    <row r="604" spans="1:24" ht="28.5">
      <c r="A604" s="331"/>
      <c r="B604" s="453"/>
      <c r="C604" s="452"/>
      <c r="D604" s="340" t="s">
        <v>2496</v>
      </c>
      <c r="E604" s="340"/>
      <c r="F604" s="340"/>
      <c r="G604" s="340"/>
      <c r="H604" s="340"/>
      <c r="I604" s="340"/>
      <c r="J604" s="340"/>
      <c r="K604" s="340"/>
      <c r="L604" s="340"/>
      <c r="M604" s="332"/>
      <c r="N604" s="332"/>
      <c r="O604" s="332"/>
      <c r="P604" s="333"/>
      <c r="Q604" s="332"/>
      <c r="R604" s="332"/>
      <c r="S604" s="332"/>
      <c r="T604" s="331"/>
    </row>
    <row r="605" spans="1:24">
      <c r="A605" s="337"/>
      <c r="B605" s="337"/>
      <c r="C605" s="337"/>
      <c r="D605" s="337"/>
      <c r="E605" s="337"/>
      <c r="F605" s="337"/>
      <c r="G605" s="337"/>
      <c r="H605" s="337"/>
      <c r="I605" s="337"/>
      <c r="J605" s="337"/>
      <c r="K605" s="337"/>
      <c r="L605" s="337"/>
      <c r="M605" s="337"/>
      <c r="N605" s="337"/>
      <c r="O605" s="337"/>
      <c r="P605" s="337"/>
      <c r="Q605" s="337"/>
      <c r="R605" s="337"/>
      <c r="S605" s="337"/>
      <c r="T605" s="337"/>
      <c r="U605" s="336"/>
      <c r="V605" s="336"/>
      <c r="W605" s="336"/>
      <c r="X605" s="336"/>
    </row>
    <row r="606" spans="1:24" ht="28.5">
      <c r="A606" s="331"/>
      <c r="B606" s="332"/>
      <c r="C606" s="454" t="s">
        <v>2495</v>
      </c>
      <c r="D606" s="452"/>
      <c r="E606" s="340"/>
      <c r="F606" s="332"/>
      <c r="G606" s="332"/>
      <c r="H606" s="341"/>
      <c r="I606" s="332"/>
      <c r="J606" s="332"/>
      <c r="K606" s="332"/>
      <c r="L606" s="332"/>
      <c r="M606" s="332"/>
      <c r="N606" s="332"/>
      <c r="O606" s="332"/>
      <c r="P606" s="333"/>
      <c r="Q606" s="332"/>
      <c r="R606" s="332"/>
      <c r="S606" s="332"/>
      <c r="T606" s="331"/>
    </row>
    <row r="607" spans="1:24" ht="28.5">
      <c r="A607" s="331"/>
      <c r="B607" s="453"/>
      <c r="C607" s="452"/>
      <c r="D607" s="340" t="s">
        <v>2494</v>
      </c>
      <c r="E607" s="340"/>
      <c r="F607" s="340"/>
      <c r="G607" s="340"/>
      <c r="H607" s="340"/>
      <c r="I607" s="340"/>
      <c r="J607" s="340"/>
      <c r="K607" s="340"/>
      <c r="L607" s="340"/>
      <c r="M607" s="332"/>
      <c r="N607" s="332"/>
      <c r="O607" s="332"/>
      <c r="P607" s="333"/>
      <c r="Q607" s="332"/>
      <c r="R607" s="332"/>
      <c r="S607" s="332"/>
      <c r="T607" s="331"/>
    </row>
    <row r="608" spans="1:24">
      <c r="A608" s="337"/>
      <c r="B608" s="337"/>
      <c r="C608" s="337"/>
      <c r="D608" s="337"/>
      <c r="E608" s="337"/>
      <c r="F608" s="337"/>
      <c r="G608" s="337"/>
      <c r="H608" s="337"/>
      <c r="I608" s="337"/>
      <c r="J608" s="337"/>
      <c r="K608" s="337"/>
      <c r="L608" s="337"/>
      <c r="M608" s="337"/>
      <c r="N608" s="337"/>
      <c r="O608" s="337"/>
      <c r="P608" s="337"/>
      <c r="Q608" s="337"/>
      <c r="R608" s="337"/>
      <c r="S608" s="337"/>
      <c r="T608" s="337"/>
      <c r="U608" s="336"/>
      <c r="V608" s="336"/>
      <c r="W608" s="336"/>
      <c r="X608" s="336"/>
    </row>
    <row r="609" spans="1:24" ht="28.5">
      <c r="A609" s="331"/>
      <c r="B609" s="332"/>
      <c r="C609" s="454" t="s">
        <v>2493</v>
      </c>
      <c r="D609" s="452"/>
      <c r="E609" s="340"/>
      <c r="F609" s="332"/>
      <c r="G609" s="332"/>
      <c r="H609" s="341"/>
      <c r="I609" s="332"/>
      <c r="J609" s="332"/>
      <c r="K609" s="332"/>
      <c r="L609" s="332"/>
      <c r="M609" s="332"/>
      <c r="N609" s="332"/>
      <c r="O609" s="332"/>
      <c r="P609" s="333"/>
      <c r="Q609" s="332"/>
      <c r="R609" s="332"/>
      <c r="S609" s="332"/>
      <c r="T609" s="331"/>
    </row>
    <row r="610" spans="1:24" ht="28.5">
      <c r="A610" s="331"/>
      <c r="B610" s="453"/>
      <c r="C610" s="452"/>
      <c r="D610" s="340" t="s">
        <v>2492</v>
      </c>
      <c r="E610" s="340"/>
      <c r="F610" s="340"/>
      <c r="G610" s="340"/>
      <c r="H610" s="340"/>
      <c r="I610" s="340"/>
      <c r="J610" s="340"/>
      <c r="K610" s="340"/>
      <c r="L610" s="340"/>
      <c r="M610" s="332"/>
      <c r="N610" s="332"/>
      <c r="O610" s="332"/>
      <c r="P610" s="333"/>
      <c r="Q610" s="332"/>
      <c r="R610" s="332"/>
      <c r="S610" s="332"/>
      <c r="T610" s="331"/>
    </row>
    <row r="611" spans="1:24">
      <c r="A611" s="337"/>
      <c r="B611" s="337"/>
      <c r="C611" s="337"/>
      <c r="D611" s="337"/>
      <c r="E611" s="337"/>
      <c r="F611" s="337"/>
      <c r="G611" s="337"/>
      <c r="H611" s="337"/>
      <c r="I611" s="337"/>
      <c r="J611" s="337"/>
      <c r="K611" s="337"/>
      <c r="L611" s="337"/>
      <c r="M611" s="337"/>
      <c r="N611" s="337"/>
      <c r="O611" s="337"/>
      <c r="P611" s="337"/>
      <c r="Q611" s="337"/>
      <c r="R611" s="337"/>
      <c r="S611" s="337"/>
      <c r="T611" s="337"/>
      <c r="U611" s="336"/>
      <c r="V611" s="336"/>
      <c r="W611" s="336"/>
      <c r="X611" s="336"/>
    </row>
    <row r="612" spans="1:24" ht="28.5">
      <c r="A612" s="331"/>
      <c r="B612" s="332"/>
      <c r="C612" s="454" t="s">
        <v>2491</v>
      </c>
      <c r="D612" s="452"/>
      <c r="E612" s="340"/>
      <c r="F612" s="332"/>
      <c r="G612" s="332"/>
      <c r="H612" s="341"/>
      <c r="I612" s="332"/>
      <c r="J612" s="332"/>
      <c r="K612" s="332"/>
      <c r="L612" s="332"/>
      <c r="M612" s="332"/>
      <c r="N612" s="332"/>
      <c r="O612" s="332"/>
      <c r="P612" s="333"/>
      <c r="Q612" s="332"/>
      <c r="R612" s="332"/>
      <c r="S612" s="332"/>
      <c r="T612" s="331"/>
    </row>
    <row r="613" spans="1:24" ht="28.5">
      <c r="A613" s="331"/>
      <c r="B613" s="453"/>
      <c r="C613" s="452"/>
      <c r="D613" s="340" t="s">
        <v>2490</v>
      </c>
      <c r="E613" s="340"/>
      <c r="F613" s="340"/>
      <c r="G613" s="340"/>
      <c r="H613" s="340"/>
      <c r="I613" s="340"/>
      <c r="J613" s="340"/>
      <c r="K613" s="340"/>
      <c r="L613" s="340"/>
      <c r="M613" s="332"/>
      <c r="N613" s="332"/>
      <c r="O613" s="332"/>
      <c r="P613" s="333"/>
      <c r="Q613" s="332"/>
      <c r="R613" s="332"/>
      <c r="S613" s="332"/>
      <c r="T613" s="331"/>
    </row>
    <row r="614" spans="1:24">
      <c r="A614" s="337"/>
      <c r="B614" s="337"/>
      <c r="C614" s="337"/>
      <c r="D614" s="337"/>
      <c r="E614" s="337"/>
      <c r="F614" s="337"/>
      <c r="G614" s="337"/>
      <c r="H614" s="337"/>
      <c r="I614" s="337"/>
      <c r="J614" s="337"/>
      <c r="K614" s="337"/>
      <c r="L614" s="337"/>
      <c r="M614" s="337"/>
      <c r="N614" s="337"/>
      <c r="O614" s="337"/>
      <c r="P614" s="337"/>
      <c r="Q614" s="337"/>
      <c r="R614" s="337"/>
      <c r="S614" s="337"/>
      <c r="T614" s="337"/>
      <c r="U614" s="336"/>
      <c r="V614" s="336"/>
      <c r="W614" s="336"/>
      <c r="X614" s="336"/>
    </row>
    <row r="615" spans="1:24" ht="28.5">
      <c r="A615" s="331"/>
      <c r="B615" s="332"/>
      <c r="C615" s="454" t="s">
        <v>2489</v>
      </c>
      <c r="D615" s="452"/>
      <c r="E615" s="340"/>
      <c r="F615" s="332"/>
      <c r="G615" s="332"/>
      <c r="H615" s="341"/>
      <c r="I615" s="332"/>
      <c r="J615" s="332"/>
      <c r="K615" s="332"/>
      <c r="L615" s="332"/>
      <c r="M615" s="332"/>
      <c r="N615" s="332"/>
      <c r="O615" s="332"/>
      <c r="P615" s="333"/>
      <c r="Q615" s="332"/>
      <c r="R615" s="332"/>
      <c r="S615" s="332"/>
      <c r="T615" s="331"/>
    </row>
    <row r="616" spans="1:24" ht="28.5">
      <c r="A616" s="331"/>
      <c r="B616" s="453"/>
      <c r="C616" s="452"/>
      <c r="D616" s="340" t="s">
        <v>2488</v>
      </c>
      <c r="E616" s="340"/>
      <c r="F616" s="340"/>
      <c r="G616" s="340"/>
      <c r="H616" s="340"/>
      <c r="I616" s="340"/>
      <c r="J616" s="340"/>
      <c r="K616" s="340"/>
      <c r="L616" s="340"/>
      <c r="M616" s="332"/>
      <c r="N616" s="332"/>
      <c r="O616" s="332"/>
      <c r="P616" s="333"/>
      <c r="Q616" s="332"/>
      <c r="R616" s="332"/>
      <c r="S616" s="332"/>
      <c r="T616" s="331"/>
    </row>
    <row r="617" spans="1:24">
      <c r="A617" s="337"/>
      <c r="B617" s="337"/>
      <c r="C617" s="337"/>
      <c r="D617" s="337"/>
      <c r="E617" s="337"/>
      <c r="F617" s="337"/>
      <c r="G617" s="337"/>
      <c r="H617" s="337"/>
      <c r="I617" s="337"/>
      <c r="J617" s="337"/>
      <c r="K617" s="337"/>
      <c r="L617" s="337"/>
      <c r="M617" s="337"/>
      <c r="N617" s="337"/>
      <c r="O617" s="337"/>
      <c r="P617" s="337"/>
      <c r="Q617" s="337"/>
      <c r="R617" s="337"/>
      <c r="S617" s="337"/>
      <c r="T617" s="337"/>
      <c r="U617" s="336"/>
      <c r="V617" s="336"/>
      <c r="W617" s="336"/>
      <c r="X617" s="336"/>
    </row>
    <row r="618" spans="1:24" ht="28.5">
      <c r="A618" s="331"/>
      <c r="B618" s="332"/>
      <c r="C618" s="454" t="s">
        <v>2487</v>
      </c>
      <c r="D618" s="452"/>
      <c r="E618" s="340"/>
      <c r="F618" s="332"/>
      <c r="G618" s="332"/>
      <c r="H618" s="341"/>
      <c r="I618" s="332"/>
      <c r="J618" s="332"/>
      <c r="K618" s="332"/>
      <c r="L618" s="332"/>
      <c r="M618" s="332"/>
      <c r="N618" s="332"/>
      <c r="O618" s="332"/>
      <c r="P618" s="333"/>
      <c r="Q618" s="332"/>
      <c r="R618" s="332"/>
      <c r="S618" s="332"/>
      <c r="T618" s="331"/>
    </row>
    <row r="619" spans="1:24" ht="28.5">
      <c r="A619" s="331"/>
      <c r="B619" s="453"/>
      <c r="C619" s="452"/>
      <c r="D619" s="340" t="s">
        <v>2486</v>
      </c>
      <c r="E619" s="340"/>
      <c r="F619" s="340"/>
      <c r="G619" s="340"/>
      <c r="H619" s="340"/>
      <c r="I619" s="340"/>
      <c r="J619" s="340"/>
      <c r="K619" s="340"/>
      <c r="L619" s="340"/>
      <c r="M619" s="332"/>
      <c r="N619" s="332"/>
      <c r="O619" s="332"/>
      <c r="P619" s="333"/>
      <c r="Q619" s="332"/>
      <c r="R619" s="332"/>
      <c r="S619" s="332"/>
      <c r="T619" s="331"/>
    </row>
    <row r="620" spans="1:24">
      <c r="A620" s="337"/>
      <c r="B620" s="337"/>
      <c r="C620" s="337"/>
      <c r="D620" s="337"/>
      <c r="E620" s="337"/>
      <c r="F620" s="337"/>
      <c r="G620" s="337"/>
      <c r="H620" s="337"/>
      <c r="I620" s="337"/>
      <c r="J620" s="337"/>
      <c r="K620" s="337"/>
      <c r="L620" s="337"/>
      <c r="M620" s="337"/>
      <c r="N620" s="337"/>
      <c r="O620" s="337"/>
      <c r="P620" s="337"/>
      <c r="Q620" s="337"/>
      <c r="R620" s="337"/>
      <c r="S620" s="337"/>
      <c r="T620" s="337"/>
      <c r="U620" s="336"/>
      <c r="V620" s="336"/>
      <c r="W620" s="336"/>
      <c r="X620" s="336"/>
    </row>
    <row r="621" spans="1:24" ht="21">
      <c r="A621" s="337">
        <v>1</v>
      </c>
      <c r="B621" s="622" t="s">
        <v>2485</v>
      </c>
      <c r="C621" s="623"/>
      <c r="D621" s="623"/>
      <c r="E621" s="623"/>
      <c r="F621" s="623"/>
      <c r="G621" s="623"/>
      <c r="H621" s="623"/>
      <c r="I621" s="624"/>
      <c r="J621" s="337"/>
      <c r="K621" s="337"/>
      <c r="L621" s="337"/>
      <c r="M621" s="337"/>
      <c r="N621" s="337"/>
      <c r="O621" s="337"/>
      <c r="P621" s="337"/>
      <c r="Q621" s="337"/>
      <c r="R621" s="337"/>
      <c r="S621" s="337"/>
      <c r="T621" s="337"/>
    </row>
    <row r="622" spans="1:24" ht="21">
      <c r="A622" s="337">
        <v>1</v>
      </c>
      <c r="B622" s="451" t="s">
        <v>2484</v>
      </c>
      <c r="C622" s="450" t="s">
        <v>2483</v>
      </c>
      <c r="D622" s="450" t="s">
        <v>2482</v>
      </c>
      <c r="E622" s="449" t="s">
        <v>2481</v>
      </c>
      <c r="F622" s="448" t="s">
        <v>2480</v>
      </c>
      <c r="G622" s="447" t="s">
        <v>2466</v>
      </c>
      <c r="H622" s="446" t="s">
        <v>2462</v>
      </c>
      <c r="I622" s="445" t="s">
        <v>2479</v>
      </c>
      <c r="J622" s="337"/>
      <c r="K622" s="337"/>
      <c r="L622" s="337"/>
      <c r="M622" s="337"/>
      <c r="N622" s="337"/>
      <c r="O622" s="337"/>
      <c r="P622" s="337"/>
      <c r="Q622" s="337"/>
      <c r="R622" s="337"/>
      <c r="S622" s="337"/>
      <c r="T622" s="337"/>
    </row>
    <row r="623" spans="1:24" ht="42">
      <c r="A623" s="337">
        <v>1</v>
      </c>
      <c r="B623" s="444" t="s">
        <v>2478</v>
      </c>
      <c r="C623" s="370" t="s">
        <v>2477</v>
      </c>
      <c r="D623" s="370" t="s">
        <v>2476</v>
      </c>
      <c r="E623" s="443" t="s">
        <v>2476</v>
      </c>
      <c r="F623" s="370">
        <v>0</v>
      </c>
      <c r="G623" s="370">
        <v>0</v>
      </c>
      <c r="H623" s="370">
        <v>0</v>
      </c>
      <c r="I623" s="434" t="s">
        <v>2475</v>
      </c>
      <c r="J623" s="337"/>
      <c r="K623" s="337"/>
      <c r="L623" s="337"/>
      <c r="M623" s="337"/>
      <c r="N623" s="337"/>
      <c r="O623" s="337"/>
      <c r="P623" s="337"/>
      <c r="Q623" s="337"/>
      <c r="R623" s="337"/>
      <c r="S623" s="337"/>
      <c r="T623" s="337"/>
    </row>
    <row r="624" spans="1:24" ht="42">
      <c r="A624" s="337">
        <v>1</v>
      </c>
      <c r="B624" s="442" t="s">
        <v>2474</v>
      </c>
      <c r="C624" s="441" t="s">
        <v>2473</v>
      </c>
      <c r="D624" s="370" t="s">
        <v>2472</v>
      </c>
      <c r="E624" s="370" t="s">
        <v>2472</v>
      </c>
      <c r="F624" s="370">
        <v>255</v>
      </c>
      <c r="G624" s="370">
        <v>255</v>
      </c>
      <c r="H624" s="370">
        <v>255</v>
      </c>
      <c r="I624" s="434" t="s">
        <v>2471</v>
      </c>
      <c r="J624" s="337"/>
      <c r="K624" s="337"/>
      <c r="L624" s="337"/>
      <c r="M624" s="337"/>
      <c r="N624" s="337"/>
      <c r="O624" s="337"/>
      <c r="P624" s="337"/>
      <c r="Q624" s="337"/>
      <c r="R624" s="337"/>
      <c r="S624" s="337"/>
      <c r="T624" s="337"/>
    </row>
    <row r="625" spans="1:20" ht="42">
      <c r="A625" s="337">
        <v>1</v>
      </c>
      <c r="B625" s="440" t="s">
        <v>2470</v>
      </c>
      <c r="C625" s="439" t="s">
        <v>2469</v>
      </c>
      <c r="D625" s="370" t="s">
        <v>2468</v>
      </c>
      <c r="E625" s="438" t="s">
        <v>2468</v>
      </c>
      <c r="F625" s="370">
        <v>255</v>
      </c>
      <c r="G625" s="370">
        <v>0</v>
      </c>
      <c r="H625" s="370">
        <v>0</v>
      </c>
      <c r="I625" s="434" t="s">
        <v>2467</v>
      </c>
      <c r="J625" s="337"/>
      <c r="K625" s="337"/>
      <c r="L625" s="337"/>
      <c r="M625" s="337"/>
      <c r="N625" s="337"/>
      <c r="O625" s="337"/>
      <c r="P625" s="337"/>
      <c r="Q625" s="337"/>
      <c r="R625" s="337"/>
      <c r="S625" s="337"/>
      <c r="T625" s="337"/>
    </row>
    <row r="626" spans="1:20" ht="30" customHeight="1">
      <c r="A626" s="337">
        <v>1</v>
      </c>
      <c r="B626" s="437" t="s">
        <v>2466</v>
      </c>
      <c r="C626" s="436" t="s">
        <v>2465</v>
      </c>
      <c r="D626" s="370" t="s">
        <v>2464</v>
      </c>
      <c r="E626" s="435" t="s">
        <v>2464</v>
      </c>
      <c r="F626" s="370">
        <v>0</v>
      </c>
      <c r="G626" s="370">
        <v>255</v>
      </c>
      <c r="H626" s="370">
        <v>0</v>
      </c>
      <c r="I626" s="434" t="s">
        <v>2463</v>
      </c>
      <c r="J626" s="337"/>
      <c r="K626" s="337"/>
      <c r="L626" s="337"/>
      <c r="M626" s="337"/>
      <c r="N626" s="337"/>
      <c r="O626" s="337"/>
      <c r="P626" s="337"/>
      <c r="Q626" s="337"/>
      <c r="R626" s="337"/>
      <c r="S626" s="337"/>
      <c r="T626" s="337"/>
    </row>
    <row r="627" spans="1:20" ht="30" customHeight="1">
      <c r="A627" s="337">
        <v>1</v>
      </c>
      <c r="B627" s="379" t="s">
        <v>2462</v>
      </c>
      <c r="C627" s="378" t="s">
        <v>2461</v>
      </c>
      <c r="D627" s="370" t="s">
        <v>2411</v>
      </c>
      <c r="E627" s="377" t="s">
        <v>2411</v>
      </c>
      <c r="F627" s="370">
        <v>0</v>
      </c>
      <c r="G627" s="370">
        <v>0</v>
      </c>
      <c r="H627" s="370">
        <v>255</v>
      </c>
      <c r="I627" s="434" t="s">
        <v>2460</v>
      </c>
      <c r="J627" s="337"/>
      <c r="K627" s="337"/>
      <c r="L627" s="337"/>
      <c r="M627" s="337"/>
      <c r="N627" s="337"/>
      <c r="O627" s="337"/>
      <c r="P627" s="337"/>
      <c r="Q627" s="337"/>
      <c r="R627" s="337"/>
      <c r="S627" s="337"/>
      <c r="T627" s="337"/>
    </row>
    <row r="628" spans="1:20" ht="30" customHeight="1">
      <c r="A628" s="337">
        <v>1</v>
      </c>
      <c r="B628" s="394" t="s">
        <v>2459</v>
      </c>
      <c r="C628" s="393" t="s">
        <v>2458</v>
      </c>
      <c r="D628" s="370" t="s">
        <v>2421</v>
      </c>
      <c r="E628" s="392" t="s">
        <v>2421</v>
      </c>
      <c r="F628" s="370">
        <v>255</v>
      </c>
      <c r="G628" s="370">
        <v>255</v>
      </c>
      <c r="H628" s="370">
        <v>0</v>
      </c>
      <c r="I628" s="434" t="s">
        <v>2457</v>
      </c>
      <c r="J628" s="337"/>
      <c r="K628" s="337"/>
      <c r="L628" s="337"/>
      <c r="M628" s="337"/>
      <c r="N628" s="337"/>
      <c r="O628" s="337"/>
      <c r="P628" s="337"/>
      <c r="Q628" s="337"/>
      <c r="R628" s="337"/>
      <c r="S628" s="337"/>
      <c r="T628" s="337"/>
    </row>
    <row r="629" spans="1:20" ht="30" customHeight="1">
      <c r="A629" s="337">
        <v>1</v>
      </c>
      <c r="B629" s="397" t="s">
        <v>2456</v>
      </c>
      <c r="C629" s="396" t="s">
        <v>2455</v>
      </c>
      <c r="D629" s="370" t="s">
        <v>2423</v>
      </c>
      <c r="E629" s="395" t="s">
        <v>2423</v>
      </c>
      <c r="F629" s="370">
        <v>255</v>
      </c>
      <c r="G629" s="370">
        <v>0</v>
      </c>
      <c r="H629" s="370">
        <v>255</v>
      </c>
      <c r="I629" s="434" t="s">
        <v>2454</v>
      </c>
      <c r="J629" s="337"/>
      <c r="K629" s="337"/>
      <c r="L629" s="337"/>
      <c r="M629" s="337"/>
      <c r="N629" s="337"/>
      <c r="O629" s="337"/>
      <c r="P629" s="337"/>
      <c r="Q629" s="337"/>
      <c r="R629" s="337"/>
      <c r="S629" s="337"/>
      <c r="T629" s="337"/>
    </row>
    <row r="630" spans="1:20" ht="30" customHeight="1">
      <c r="A630" s="337">
        <v>1</v>
      </c>
      <c r="B630" s="391" t="s">
        <v>2453</v>
      </c>
      <c r="C630" s="390" t="s">
        <v>2452</v>
      </c>
      <c r="D630" s="370" t="s">
        <v>2419</v>
      </c>
      <c r="E630" s="389" t="s">
        <v>2419</v>
      </c>
      <c r="F630" s="370">
        <v>0</v>
      </c>
      <c r="G630" s="370">
        <v>255</v>
      </c>
      <c r="H630" s="370">
        <v>255</v>
      </c>
      <c r="I630" s="434" t="s">
        <v>2451</v>
      </c>
      <c r="J630" s="337"/>
      <c r="K630" s="337"/>
      <c r="L630" s="337"/>
      <c r="M630" s="337"/>
      <c r="N630" s="337"/>
      <c r="O630" s="337"/>
      <c r="P630" s="337"/>
      <c r="Q630" s="337"/>
      <c r="R630" s="337"/>
      <c r="S630" s="337"/>
      <c r="T630" s="337"/>
    </row>
    <row r="631" spans="1:20" ht="30" customHeight="1">
      <c r="A631" s="337">
        <v>1</v>
      </c>
      <c r="B631" s="385" t="s">
        <v>2450</v>
      </c>
      <c r="C631" s="384" t="s">
        <v>2450</v>
      </c>
      <c r="D631" s="370" t="s">
        <v>2415</v>
      </c>
      <c r="E631" s="383" t="s">
        <v>2415</v>
      </c>
      <c r="F631" s="370">
        <v>128</v>
      </c>
      <c r="G631" s="370">
        <v>0</v>
      </c>
      <c r="H631" s="370">
        <v>0</v>
      </c>
      <c r="I631" s="369" t="s">
        <v>2450</v>
      </c>
      <c r="J631" s="337"/>
      <c r="K631" s="337"/>
      <c r="L631" s="337"/>
      <c r="M631" s="337"/>
      <c r="N631" s="337"/>
      <c r="O631" s="337"/>
      <c r="P631" s="337"/>
      <c r="Q631" s="337"/>
      <c r="R631" s="337"/>
      <c r="S631" s="337"/>
      <c r="T631" s="337"/>
    </row>
    <row r="632" spans="1:20" ht="30" customHeight="1">
      <c r="A632" s="337">
        <v>1</v>
      </c>
      <c r="B632" s="433" t="s">
        <v>2448</v>
      </c>
      <c r="C632" s="432" t="s">
        <v>2448</v>
      </c>
      <c r="D632" s="370" t="s">
        <v>2449</v>
      </c>
      <c r="E632" s="431" t="s">
        <v>2449</v>
      </c>
      <c r="F632" s="370">
        <v>0</v>
      </c>
      <c r="G632" s="370">
        <v>128</v>
      </c>
      <c r="H632" s="370">
        <v>0</v>
      </c>
      <c r="I632" s="369" t="s">
        <v>2448</v>
      </c>
      <c r="J632" s="337"/>
      <c r="K632" s="337"/>
      <c r="L632" s="337"/>
      <c r="M632" s="337"/>
      <c r="N632" s="337"/>
      <c r="O632" s="337"/>
      <c r="P632" s="337"/>
      <c r="Q632" s="337"/>
      <c r="R632" s="337"/>
      <c r="S632" s="337"/>
      <c r="T632" s="337"/>
    </row>
    <row r="633" spans="1:20" ht="30" customHeight="1">
      <c r="A633" s="337">
        <v>1</v>
      </c>
      <c r="B633" s="400" t="s">
        <v>2447</v>
      </c>
      <c r="C633" s="399" t="s">
        <v>2447</v>
      </c>
      <c r="D633" s="370" t="s">
        <v>2425</v>
      </c>
      <c r="E633" s="398" t="s">
        <v>2425</v>
      </c>
      <c r="F633" s="370">
        <v>0</v>
      </c>
      <c r="G633" s="370">
        <v>0</v>
      </c>
      <c r="H633" s="370">
        <v>128</v>
      </c>
      <c r="I633" s="369" t="s">
        <v>2447</v>
      </c>
      <c r="J633" s="337"/>
      <c r="K633" s="337"/>
      <c r="L633" s="337"/>
      <c r="M633" s="337"/>
      <c r="N633" s="337"/>
      <c r="O633" s="337"/>
      <c r="P633" s="337"/>
      <c r="Q633" s="337"/>
      <c r="R633" s="337"/>
      <c r="S633" s="337"/>
      <c r="T633" s="337"/>
    </row>
    <row r="634" spans="1:20" ht="30" customHeight="1">
      <c r="A634" s="337">
        <v>1</v>
      </c>
      <c r="B634" s="430" t="s">
        <v>2445</v>
      </c>
      <c r="C634" s="429" t="s">
        <v>2445</v>
      </c>
      <c r="D634" s="370" t="s">
        <v>2446</v>
      </c>
      <c r="E634" s="428" t="s">
        <v>2446</v>
      </c>
      <c r="F634" s="370">
        <v>128</v>
      </c>
      <c r="G634" s="370">
        <v>128</v>
      </c>
      <c r="H634" s="370">
        <v>0</v>
      </c>
      <c r="I634" s="369" t="s">
        <v>2445</v>
      </c>
      <c r="J634" s="337"/>
      <c r="K634" s="337"/>
      <c r="L634" s="337"/>
      <c r="M634" s="337"/>
      <c r="N634" s="337"/>
      <c r="O634" s="337"/>
      <c r="P634" s="337"/>
      <c r="Q634" s="337"/>
      <c r="R634" s="337"/>
      <c r="S634" s="337"/>
      <c r="T634" s="337"/>
    </row>
    <row r="635" spans="1:20" ht="30" customHeight="1">
      <c r="A635" s="337">
        <v>1</v>
      </c>
      <c r="B635" s="388" t="s">
        <v>2444</v>
      </c>
      <c r="C635" s="387" t="s">
        <v>2444</v>
      </c>
      <c r="D635" s="370" t="s">
        <v>2417</v>
      </c>
      <c r="E635" s="386" t="s">
        <v>2417</v>
      </c>
      <c r="F635" s="370">
        <v>128</v>
      </c>
      <c r="G635" s="370">
        <v>0</v>
      </c>
      <c r="H635" s="370">
        <v>128</v>
      </c>
      <c r="I635" s="369" t="s">
        <v>2444</v>
      </c>
      <c r="J635" s="337"/>
      <c r="K635" s="337"/>
      <c r="L635" s="337"/>
      <c r="M635" s="337"/>
      <c r="N635" s="337"/>
      <c r="O635" s="337"/>
      <c r="P635" s="337"/>
      <c r="Q635" s="337"/>
      <c r="R635" s="337"/>
      <c r="S635" s="337"/>
      <c r="T635" s="337"/>
    </row>
    <row r="636" spans="1:20" ht="30" customHeight="1">
      <c r="A636" s="337">
        <v>1</v>
      </c>
      <c r="B636" s="382" t="s">
        <v>2443</v>
      </c>
      <c r="C636" s="381" t="s">
        <v>2443</v>
      </c>
      <c r="D636" s="370" t="s">
        <v>2413</v>
      </c>
      <c r="E636" s="380" t="s">
        <v>2413</v>
      </c>
      <c r="F636" s="370">
        <v>0</v>
      </c>
      <c r="G636" s="370">
        <v>128</v>
      </c>
      <c r="H636" s="370">
        <v>128</v>
      </c>
      <c r="I636" s="369" t="s">
        <v>2443</v>
      </c>
      <c r="J636" s="337"/>
      <c r="K636" s="337"/>
      <c r="L636" s="337"/>
      <c r="M636" s="337"/>
      <c r="N636" s="337"/>
      <c r="O636" s="337"/>
      <c r="P636" s="337"/>
      <c r="Q636" s="337"/>
      <c r="R636" s="337"/>
      <c r="S636" s="337"/>
      <c r="T636" s="337"/>
    </row>
    <row r="637" spans="1:20" ht="30" customHeight="1">
      <c r="A637" s="337">
        <v>1</v>
      </c>
      <c r="B637" s="427" t="s">
        <v>2441</v>
      </c>
      <c r="C637" s="426" t="s">
        <v>2441</v>
      </c>
      <c r="D637" s="370" t="s">
        <v>2442</v>
      </c>
      <c r="E637" s="425" t="s">
        <v>2442</v>
      </c>
      <c r="F637" s="370">
        <v>192</v>
      </c>
      <c r="G637" s="370">
        <v>192</v>
      </c>
      <c r="H637" s="370">
        <v>192</v>
      </c>
      <c r="I637" s="369" t="s">
        <v>2441</v>
      </c>
      <c r="J637" s="337"/>
      <c r="K637" s="337"/>
      <c r="L637" s="337"/>
      <c r="M637" s="337"/>
      <c r="N637" s="337"/>
      <c r="O637" s="337"/>
      <c r="P637" s="337"/>
      <c r="Q637" s="337"/>
      <c r="R637" s="337"/>
      <c r="S637" s="337"/>
      <c r="T637" s="337"/>
    </row>
    <row r="638" spans="1:20" ht="30" customHeight="1">
      <c r="A638" s="337">
        <v>1</v>
      </c>
      <c r="B638" s="424" t="s">
        <v>2439</v>
      </c>
      <c r="C638" s="423" t="s">
        <v>2439</v>
      </c>
      <c r="D638" s="370" t="s">
        <v>2440</v>
      </c>
      <c r="E638" s="422" t="s">
        <v>2440</v>
      </c>
      <c r="F638" s="370">
        <v>128</v>
      </c>
      <c r="G638" s="370">
        <v>128</v>
      </c>
      <c r="H638" s="370">
        <v>128</v>
      </c>
      <c r="I638" s="369" t="s">
        <v>2439</v>
      </c>
      <c r="J638" s="337"/>
      <c r="K638" s="337"/>
      <c r="L638" s="337"/>
      <c r="M638" s="337"/>
      <c r="N638" s="337"/>
      <c r="O638" s="337"/>
      <c r="P638" s="337"/>
      <c r="Q638" s="337"/>
      <c r="R638" s="337"/>
      <c r="S638" s="337"/>
      <c r="T638" s="337"/>
    </row>
    <row r="639" spans="1:20" ht="30" customHeight="1">
      <c r="A639" s="337">
        <v>1</v>
      </c>
      <c r="B639" s="421" t="s">
        <v>2437</v>
      </c>
      <c r="C639" s="420" t="s">
        <v>2437</v>
      </c>
      <c r="D639" s="370" t="s">
        <v>2438</v>
      </c>
      <c r="E639" s="419" t="s">
        <v>2438</v>
      </c>
      <c r="F639" s="370">
        <v>153</v>
      </c>
      <c r="G639" s="370">
        <v>153</v>
      </c>
      <c r="H639" s="370">
        <v>255</v>
      </c>
      <c r="I639" s="369" t="s">
        <v>2437</v>
      </c>
      <c r="J639" s="337"/>
      <c r="K639" s="337"/>
      <c r="L639" s="337"/>
      <c r="M639" s="337"/>
      <c r="N639" s="337"/>
      <c r="O639" s="337"/>
      <c r="P639" s="337"/>
      <c r="Q639" s="337"/>
      <c r="R639" s="337"/>
      <c r="S639" s="337"/>
      <c r="T639" s="337"/>
    </row>
    <row r="640" spans="1:20" ht="30" customHeight="1">
      <c r="A640" s="337">
        <v>1</v>
      </c>
      <c r="B640" s="418" t="s">
        <v>2435</v>
      </c>
      <c r="C640" s="417" t="s">
        <v>2435</v>
      </c>
      <c r="D640" s="370" t="s">
        <v>2436</v>
      </c>
      <c r="E640" s="416" t="s">
        <v>2436</v>
      </c>
      <c r="F640" s="370">
        <v>153</v>
      </c>
      <c r="G640" s="370">
        <v>51</v>
      </c>
      <c r="H640" s="370">
        <v>102</v>
      </c>
      <c r="I640" s="369" t="s">
        <v>2435</v>
      </c>
      <c r="J640" s="337"/>
      <c r="K640" s="337"/>
      <c r="L640" s="337"/>
      <c r="M640" s="337"/>
      <c r="N640" s="337"/>
      <c r="O640" s="337"/>
      <c r="P640" s="337"/>
      <c r="Q640" s="337"/>
      <c r="R640" s="337"/>
      <c r="S640" s="337"/>
      <c r="T640" s="337"/>
    </row>
    <row r="641" spans="1:20" ht="30" customHeight="1">
      <c r="A641" s="337">
        <v>1</v>
      </c>
      <c r="B641" s="415"/>
      <c r="C641" s="414"/>
      <c r="D641" s="414"/>
      <c r="E641" s="414"/>
      <c r="F641" s="414"/>
      <c r="G641" s="414"/>
      <c r="H641" s="414"/>
      <c r="I641" s="413"/>
      <c r="J641" s="337"/>
      <c r="K641" s="337"/>
      <c r="L641" s="337"/>
      <c r="M641" s="337"/>
      <c r="N641" s="337"/>
      <c r="O641" s="337"/>
      <c r="P641" s="337"/>
      <c r="Q641" s="337"/>
      <c r="R641" s="337"/>
      <c r="S641" s="337"/>
      <c r="T641" s="337"/>
    </row>
    <row r="642" spans="1:20" ht="30" customHeight="1">
      <c r="A642" s="337">
        <v>1</v>
      </c>
      <c r="B642" s="373" t="s">
        <v>2434</v>
      </c>
      <c r="C642" s="372" t="s">
        <v>2434</v>
      </c>
      <c r="D642" s="370" t="s">
        <v>2407</v>
      </c>
      <c r="E642" s="371" t="s">
        <v>2407</v>
      </c>
      <c r="F642" s="370">
        <v>204</v>
      </c>
      <c r="G642" s="370">
        <v>255</v>
      </c>
      <c r="H642" s="370">
        <v>255</v>
      </c>
      <c r="I642" s="369" t="s">
        <v>2434</v>
      </c>
      <c r="J642" s="337"/>
      <c r="K642" s="337"/>
      <c r="L642" s="337"/>
      <c r="M642" s="337"/>
      <c r="N642" s="337"/>
      <c r="O642" s="337"/>
      <c r="P642" s="337"/>
      <c r="Q642" s="337"/>
      <c r="R642" s="337"/>
      <c r="S642" s="337"/>
      <c r="T642" s="337"/>
    </row>
    <row r="643" spans="1:20" ht="42">
      <c r="B643" s="412" t="s">
        <v>2432</v>
      </c>
      <c r="C643" s="411" t="s">
        <v>2432</v>
      </c>
      <c r="D643" s="370" t="s">
        <v>2433</v>
      </c>
      <c r="E643" s="410" t="s">
        <v>2433</v>
      </c>
      <c r="F643" s="370">
        <v>102</v>
      </c>
      <c r="G643" s="370">
        <v>0</v>
      </c>
      <c r="H643" s="370">
        <v>102</v>
      </c>
      <c r="I643" s="369" t="s">
        <v>2432</v>
      </c>
      <c r="J643" s="337"/>
      <c r="K643" s="337"/>
      <c r="L643" s="337"/>
      <c r="M643" s="337"/>
      <c r="N643" s="337"/>
      <c r="O643" s="337"/>
      <c r="P643" s="337"/>
      <c r="Q643" s="337"/>
      <c r="R643" s="337"/>
      <c r="S643" s="337"/>
      <c r="T643" s="337"/>
    </row>
    <row r="644" spans="1:20" ht="42">
      <c r="B644" s="409" t="s">
        <v>2430</v>
      </c>
      <c r="C644" s="408" t="s">
        <v>2430</v>
      </c>
      <c r="D644" s="370" t="s">
        <v>2431</v>
      </c>
      <c r="E644" s="407" t="s">
        <v>2431</v>
      </c>
      <c r="F644" s="370">
        <v>255</v>
      </c>
      <c r="G644" s="370">
        <v>128</v>
      </c>
      <c r="H644" s="370">
        <v>128</v>
      </c>
      <c r="I644" s="369" t="s">
        <v>2430</v>
      </c>
      <c r="J644" s="337"/>
      <c r="K644" s="337"/>
      <c r="L644" s="337"/>
      <c r="M644" s="337"/>
      <c r="N644" s="337"/>
      <c r="O644" s="337"/>
      <c r="P644" s="337"/>
      <c r="Q644" s="337"/>
      <c r="R644" s="337"/>
      <c r="S644" s="337"/>
      <c r="T644" s="337"/>
    </row>
    <row r="645" spans="1:20" ht="42">
      <c r="B645" s="406" t="s">
        <v>2428</v>
      </c>
      <c r="C645" s="405" t="s">
        <v>2428</v>
      </c>
      <c r="D645" s="370" t="s">
        <v>2429</v>
      </c>
      <c r="E645" s="404" t="s">
        <v>2429</v>
      </c>
      <c r="F645" s="370">
        <v>0</v>
      </c>
      <c r="G645" s="370">
        <v>102</v>
      </c>
      <c r="H645" s="370">
        <v>204</v>
      </c>
      <c r="I645" s="369" t="s">
        <v>2428</v>
      </c>
      <c r="J645" s="337"/>
      <c r="K645" s="337"/>
      <c r="L645" s="337"/>
      <c r="M645" s="337"/>
      <c r="N645" s="337"/>
      <c r="O645" s="337"/>
      <c r="P645" s="337"/>
      <c r="Q645" s="337"/>
      <c r="R645" s="337"/>
      <c r="S645" s="337"/>
      <c r="T645" s="337"/>
    </row>
    <row r="646" spans="1:20" ht="42">
      <c r="B646" s="403" t="s">
        <v>2426</v>
      </c>
      <c r="C646" s="402" t="s">
        <v>2426</v>
      </c>
      <c r="D646" s="370" t="s">
        <v>2427</v>
      </c>
      <c r="E646" s="401" t="s">
        <v>2427</v>
      </c>
      <c r="F646" s="370">
        <v>204</v>
      </c>
      <c r="G646" s="370">
        <v>204</v>
      </c>
      <c r="H646" s="370">
        <v>255</v>
      </c>
      <c r="I646" s="369" t="s">
        <v>2426</v>
      </c>
      <c r="J646" s="337"/>
      <c r="K646" s="337"/>
      <c r="L646" s="337"/>
      <c r="M646" s="337"/>
      <c r="N646" s="337"/>
      <c r="O646" s="337"/>
      <c r="P646" s="337"/>
      <c r="Q646" s="337"/>
      <c r="R646" s="337"/>
      <c r="S646" s="337"/>
      <c r="T646" s="337"/>
    </row>
    <row r="647" spans="1:20" ht="42">
      <c r="B647" s="400" t="s">
        <v>2424</v>
      </c>
      <c r="C647" s="399" t="s">
        <v>2424</v>
      </c>
      <c r="D647" s="370" t="s">
        <v>2425</v>
      </c>
      <c r="E647" s="398" t="s">
        <v>2425</v>
      </c>
      <c r="F647" s="370">
        <v>0</v>
      </c>
      <c r="G647" s="370">
        <v>0</v>
      </c>
      <c r="H647" s="370">
        <v>128</v>
      </c>
      <c r="I647" s="369" t="s">
        <v>2424</v>
      </c>
      <c r="J647" s="337"/>
      <c r="K647" s="337"/>
      <c r="L647" s="337"/>
      <c r="M647" s="337"/>
      <c r="N647" s="337"/>
      <c r="O647" s="337"/>
      <c r="P647" s="337"/>
      <c r="Q647" s="337"/>
      <c r="R647" s="337"/>
      <c r="S647" s="337"/>
      <c r="T647" s="337"/>
    </row>
    <row r="648" spans="1:20" ht="42">
      <c r="B648" s="397" t="s">
        <v>2422</v>
      </c>
      <c r="C648" s="396" t="s">
        <v>2422</v>
      </c>
      <c r="D648" s="370" t="s">
        <v>2423</v>
      </c>
      <c r="E648" s="395" t="s">
        <v>2423</v>
      </c>
      <c r="F648" s="370">
        <v>255</v>
      </c>
      <c r="G648" s="370">
        <v>0</v>
      </c>
      <c r="H648" s="370">
        <v>255</v>
      </c>
      <c r="I648" s="369" t="s">
        <v>2422</v>
      </c>
      <c r="J648" s="337"/>
      <c r="K648" s="337"/>
      <c r="L648" s="337"/>
      <c r="M648" s="337"/>
      <c r="N648" s="337"/>
      <c r="O648" s="337"/>
      <c r="P648" s="337"/>
      <c r="Q648" s="337"/>
      <c r="R648" s="337"/>
      <c r="S648" s="337"/>
      <c r="T648" s="337"/>
    </row>
    <row r="649" spans="1:20" ht="42">
      <c r="B649" s="394" t="s">
        <v>2420</v>
      </c>
      <c r="C649" s="393" t="s">
        <v>2420</v>
      </c>
      <c r="D649" s="370" t="s">
        <v>2421</v>
      </c>
      <c r="E649" s="392" t="s">
        <v>2421</v>
      </c>
      <c r="F649" s="370">
        <v>255</v>
      </c>
      <c r="G649" s="370">
        <v>255</v>
      </c>
      <c r="H649" s="370">
        <v>0</v>
      </c>
      <c r="I649" s="369" t="s">
        <v>2420</v>
      </c>
      <c r="J649" s="337"/>
      <c r="K649" s="337"/>
      <c r="L649" s="337"/>
      <c r="M649" s="337"/>
      <c r="N649" s="337"/>
      <c r="O649" s="337"/>
      <c r="P649" s="337"/>
      <c r="Q649" s="337"/>
      <c r="R649" s="337"/>
      <c r="S649" s="337"/>
      <c r="T649" s="337"/>
    </row>
    <row r="650" spans="1:20" ht="42">
      <c r="B650" s="391" t="s">
        <v>2418</v>
      </c>
      <c r="C650" s="390" t="s">
        <v>2418</v>
      </c>
      <c r="D650" s="370" t="s">
        <v>2419</v>
      </c>
      <c r="E650" s="389" t="s">
        <v>2419</v>
      </c>
      <c r="F650" s="370">
        <v>0</v>
      </c>
      <c r="G650" s="370">
        <v>255</v>
      </c>
      <c r="H650" s="370">
        <v>255</v>
      </c>
      <c r="I650" s="369" t="s">
        <v>2418</v>
      </c>
      <c r="J650" s="337"/>
      <c r="K650" s="337"/>
      <c r="L650" s="337"/>
      <c r="M650" s="337"/>
      <c r="N650" s="337"/>
      <c r="O650" s="337"/>
      <c r="P650" s="337"/>
      <c r="Q650" s="337"/>
      <c r="R650" s="337"/>
      <c r="S650" s="337"/>
      <c r="T650" s="337"/>
    </row>
    <row r="651" spans="1:20" ht="42">
      <c r="B651" s="388" t="s">
        <v>2416</v>
      </c>
      <c r="C651" s="387" t="s">
        <v>2416</v>
      </c>
      <c r="D651" s="370" t="s">
        <v>2417</v>
      </c>
      <c r="E651" s="386" t="s">
        <v>2417</v>
      </c>
      <c r="F651" s="370">
        <v>128</v>
      </c>
      <c r="G651" s="370">
        <v>0</v>
      </c>
      <c r="H651" s="370">
        <v>128</v>
      </c>
      <c r="I651" s="369" t="s">
        <v>2416</v>
      </c>
      <c r="J651" s="337"/>
      <c r="K651" s="337"/>
      <c r="L651" s="337"/>
      <c r="M651" s="337"/>
      <c r="N651" s="337"/>
      <c r="O651" s="337"/>
      <c r="P651" s="337"/>
      <c r="Q651" s="337"/>
      <c r="R651" s="337"/>
      <c r="S651" s="337"/>
      <c r="T651" s="337"/>
    </row>
    <row r="652" spans="1:20" ht="42">
      <c r="B652" s="385" t="s">
        <v>2414</v>
      </c>
      <c r="C652" s="384" t="s">
        <v>2414</v>
      </c>
      <c r="D652" s="370" t="s">
        <v>2415</v>
      </c>
      <c r="E652" s="383" t="s">
        <v>2415</v>
      </c>
      <c r="F652" s="370">
        <v>128</v>
      </c>
      <c r="G652" s="370">
        <v>0</v>
      </c>
      <c r="H652" s="370">
        <v>0</v>
      </c>
      <c r="I652" s="369" t="s">
        <v>2414</v>
      </c>
      <c r="J652" s="337"/>
      <c r="K652" s="337"/>
      <c r="L652" s="337"/>
      <c r="M652" s="337"/>
      <c r="N652" s="337"/>
      <c r="O652" s="337"/>
      <c r="P652" s="337"/>
      <c r="Q652" s="337"/>
      <c r="R652" s="337"/>
      <c r="S652" s="337"/>
      <c r="T652" s="337"/>
    </row>
    <row r="653" spans="1:20" ht="42">
      <c r="B653" s="382" t="s">
        <v>2412</v>
      </c>
      <c r="C653" s="381" t="s">
        <v>2412</v>
      </c>
      <c r="D653" s="370" t="s">
        <v>2413</v>
      </c>
      <c r="E653" s="380" t="s">
        <v>2413</v>
      </c>
      <c r="F653" s="370">
        <v>0</v>
      </c>
      <c r="G653" s="370">
        <v>128</v>
      </c>
      <c r="H653" s="370">
        <v>128</v>
      </c>
      <c r="I653" s="369" t="s">
        <v>2412</v>
      </c>
      <c r="J653" s="337"/>
      <c r="K653" s="337"/>
      <c r="L653" s="337"/>
      <c r="M653" s="337"/>
      <c r="N653" s="337"/>
      <c r="O653" s="337"/>
      <c r="P653" s="337"/>
      <c r="Q653" s="337"/>
      <c r="R653" s="337"/>
      <c r="S653" s="337"/>
      <c r="T653" s="337"/>
    </row>
    <row r="654" spans="1:20" ht="42">
      <c r="B654" s="379" t="s">
        <v>2410</v>
      </c>
      <c r="C654" s="378" t="s">
        <v>2410</v>
      </c>
      <c r="D654" s="370" t="s">
        <v>2411</v>
      </c>
      <c r="E654" s="377" t="s">
        <v>2411</v>
      </c>
      <c r="F654" s="370">
        <v>0</v>
      </c>
      <c r="G654" s="370">
        <v>0</v>
      </c>
      <c r="H654" s="370">
        <v>255</v>
      </c>
      <c r="I654" s="369" t="s">
        <v>2410</v>
      </c>
      <c r="J654" s="337"/>
      <c r="K654" s="337"/>
      <c r="L654" s="337"/>
      <c r="M654" s="337"/>
      <c r="N654" s="337"/>
      <c r="O654" s="337"/>
      <c r="P654" s="337"/>
      <c r="Q654" s="337"/>
      <c r="R654" s="337"/>
      <c r="S654" s="337"/>
      <c r="T654" s="337"/>
    </row>
    <row r="655" spans="1:20" ht="42">
      <c r="B655" s="376" t="s">
        <v>2408</v>
      </c>
      <c r="C655" s="375" t="s">
        <v>2408</v>
      </c>
      <c r="D655" s="370" t="s">
        <v>2409</v>
      </c>
      <c r="E655" s="374" t="s">
        <v>2409</v>
      </c>
      <c r="F655" s="370">
        <v>0</v>
      </c>
      <c r="G655" s="370">
        <v>204</v>
      </c>
      <c r="H655" s="370">
        <v>255</v>
      </c>
      <c r="I655" s="369" t="s">
        <v>2408</v>
      </c>
      <c r="J655" s="337"/>
      <c r="K655" s="337"/>
      <c r="L655" s="337"/>
      <c r="M655" s="337"/>
      <c r="N655" s="337"/>
      <c r="O655" s="337"/>
      <c r="P655" s="337"/>
      <c r="Q655" s="337"/>
      <c r="R655" s="337"/>
      <c r="S655" s="337"/>
      <c r="T655" s="337"/>
    </row>
    <row r="656" spans="1:20" ht="42">
      <c r="B656" s="373" t="s">
        <v>2406</v>
      </c>
      <c r="C656" s="372" t="s">
        <v>2406</v>
      </c>
      <c r="D656" s="370" t="s">
        <v>2407</v>
      </c>
      <c r="E656" s="371" t="s">
        <v>2407</v>
      </c>
      <c r="F656" s="370">
        <v>204</v>
      </c>
      <c r="G656" s="370">
        <v>255</v>
      </c>
      <c r="H656" s="370">
        <v>255</v>
      </c>
      <c r="I656" s="369" t="s">
        <v>2406</v>
      </c>
      <c r="J656" s="337"/>
      <c r="K656" s="337"/>
      <c r="L656" s="337"/>
      <c r="M656" s="337"/>
      <c r="N656" s="337"/>
      <c r="O656" s="337"/>
      <c r="P656" s="337"/>
      <c r="Q656" s="337"/>
      <c r="R656" s="337"/>
      <c r="S656" s="337"/>
      <c r="T656" s="337"/>
    </row>
    <row r="657" spans="2:20">
      <c r="B657" s="625" t="s">
        <v>2405</v>
      </c>
      <c r="C657" s="626"/>
      <c r="D657" s="626"/>
      <c r="E657" s="626"/>
      <c r="F657" s="626"/>
      <c r="G657" s="626"/>
      <c r="H657" s="626"/>
      <c r="I657" s="627"/>
      <c r="J657" s="337"/>
      <c r="K657" s="337"/>
      <c r="L657" s="337"/>
      <c r="M657" s="337"/>
      <c r="N657" s="337"/>
      <c r="O657" s="337"/>
      <c r="P657" s="337"/>
      <c r="Q657" s="337"/>
      <c r="R657" s="337"/>
      <c r="S657" s="337"/>
      <c r="T657" s="337"/>
    </row>
    <row r="658" spans="2:20">
      <c r="B658" s="628"/>
      <c r="C658" s="629"/>
      <c r="D658" s="629"/>
      <c r="E658" s="629"/>
      <c r="F658" s="629"/>
      <c r="G658" s="629"/>
      <c r="H658" s="629"/>
      <c r="I658" s="630"/>
      <c r="J658" s="337"/>
      <c r="K658" s="337"/>
      <c r="L658" s="337"/>
      <c r="M658" s="337"/>
      <c r="N658" s="337"/>
      <c r="O658" s="337"/>
      <c r="P658" s="337"/>
      <c r="Q658" s="337"/>
      <c r="R658" s="337"/>
      <c r="S658" s="337"/>
      <c r="T658" s="337"/>
    </row>
    <row r="659" spans="2:20">
      <c r="B659" s="631" t="s">
        <v>2404</v>
      </c>
      <c r="C659" s="632"/>
      <c r="D659" s="632"/>
      <c r="E659" s="632"/>
      <c r="F659" s="632"/>
      <c r="G659" s="632"/>
      <c r="H659" s="632"/>
      <c r="I659" s="633"/>
      <c r="J659" s="337"/>
      <c r="K659" s="337"/>
      <c r="L659" s="337"/>
      <c r="M659" s="337"/>
      <c r="N659" s="337"/>
      <c r="O659" s="337"/>
      <c r="P659" s="337"/>
      <c r="Q659" s="337"/>
      <c r="R659" s="337"/>
      <c r="S659" s="337"/>
      <c r="T659" s="337"/>
    </row>
    <row r="660" spans="2:20">
      <c r="B660" s="631"/>
      <c r="C660" s="632"/>
      <c r="D660" s="632"/>
      <c r="E660" s="632"/>
      <c r="F660" s="632"/>
      <c r="G660" s="632"/>
      <c r="H660" s="632"/>
      <c r="I660" s="633"/>
      <c r="J660" s="337"/>
      <c r="K660" s="337"/>
      <c r="L660" s="337"/>
      <c r="M660" s="337"/>
      <c r="N660" s="337"/>
      <c r="O660" s="337"/>
      <c r="P660" s="337"/>
      <c r="Q660" s="337"/>
      <c r="R660" s="337"/>
      <c r="S660" s="337"/>
      <c r="T660" s="337"/>
    </row>
    <row r="661" spans="2:20">
      <c r="B661" s="634"/>
      <c r="C661" s="635"/>
      <c r="D661" s="635"/>
      <c r="E661" s="635"/>
      <c r="F661" s="635"/>
      <c r="G661" s="635"/>
      <c r="H661" s="635"/>
      <c r="I661" s="636"/>
      <c r="J661" s="337"/>
      <c r="K661" s="337"/>
      <c r="L661" s="337"/>
      <c r="M661" s="337"/>
      <c r="N661" s="337"/>
      <c r="O661" s="337"/>
      <c r="P661" s="337"/>
      <c r="Q661" s="337"/>
      <c r="R661" s="337"/>
      <c r="S661" s="337"/>
      <c r="T661" s="337"/>
    </row>
    <row r="662" spans="2:20" ht="21">
      <c r="B662" s="366">
        <v>1</v>
      </c>
      <c r="C662" s="366">
        <v>1</v>
      </c>
      <c r="D662" s="366">
        <v>1</v>
      </c>
      <c r="E662" s="366">
        <v>1</v>
      </c>
      <c r="F662" s="366">
        <v>1</v>
      </c>
      <c r="G662" s="366">
        <v>1</v>
      </c>
      <c r="H662" s="366">
        <v>1</v>
      </c>
      <c r="I662" s="366">
        <v>1</v>
      </c>
      <c r="J662" s="337"/>
      <c r="K662" s="337"/>
      <c r="L662" s="337"/>
      <c r="M662" s="337"/>
      <c r="N662" s="337"/>
      <c r="O662" s="337"/>
      <c r="P662" s="337"/>
      <c r="Q662" s="337"/>
      <c r="R662" s="337"/>
      <c r="S662" s="337"/>
      <c r="T662" s="337"/>
    </row>
    <row r="663" spans="2:20" ht="20.25">
      <c r="B663" s="368" t="s">
        <v>2403</v>
      </c>
      <c r="C663" s="367"/>
      <c r="D663" s="367"/>
      <c r="E663" s="367"/>
      <c r="F663" s="367"/>
      <c r="G663" s="367"/>
      <c r="H663" s="367"/>
      <c r="I663" s="367"/>
      <c r="J663" s="337"/>
      <c r="K663" s="337"/>
      <c r="L663" s="337"/>
      <c r="M663" s="337"/>
      <c r="N663" s="337"/>
      <c r="O663" s="337"/>
      <c r="P663" s="337"/>
      <c r="Q663" s="337"/>
      <c r="R663" s="337"/>
      <c r="S663" s="337"/>
      <c r="T663" s="337"/>
    </row>
    <row r="664" spans="2:20" ht="20.25">
      <c r="B664" s="368" t="s">
        <v>2402</v>
      </c>
      <c r="C664" s="367"/>
      <c r="D664" s="367"/>
      <c r="E664" s="367"/>
      <c r="F664" s="367"/>
      <c r="G664" s="367"/>
      <c r="H664" s="367"/>
      <c r="I664" s="367"/>
      <c r="J664" s="337"/>
      <c r="K664" s="337"/>
      <c r="L664" s="337"/>
      <c r="M664" s="337"/>
      <c r="N664" s="337"/>
      <c r="O664" s="337"/>
      <c r="P664" s="337"/>
      <c r="Q664" s="337"/>
      <c r="R664" s="337"/>
      <c r="S664" s="337"/>
      <c r="T664" s="337"/>
    </row>
    <row r="665" spans="2:20" ht="21">
      <c r="B665" s="366">
        <v>1</v>
      </c>
      <c r="C665" s="366">
        <v>1</v>
      </c>
      <c r="D665" s="366">
        <v>1</v>
      </c>
      <c r="E665" s="366">
        <v>1</v>
      </c>
      <c r="F665" s="366">
        <v>1</v>
      </c>
      <c r="G665" s="366">
        <v>1</v>
      </c>
      <c r="H665" s="366">
        <v>1</v>
      </c>
      <c r="I665" s="366">
        <v>1</v>
      </c>
      <c r="J665" s="337"/>
      <c r="K665" s="337"/>
      <c r="L665" s="337"/>
      <c r="M665" s="337"/>
      <c r="N665" s="337"/>
      <c r="O665" s="337"/>
      <c r="P665" s="337"/>
      <c r="Q665" s="337"/>
      <c r="R665" s="337"/>
      <c r="S665" s="337"/>
      <c r="T665" s="337"/>
    </row>
    <row r="666" spans="2:20" ht="21">
      <c r="B666" s="359" t="s">
        <v>2401</v>
      </c>
      <c r="C666" s="358"/>
      <c r="D666" s="358"/>
      <c r="E666" s="358"/>
      <c r="F666" s="358"/>
      <c r="G666" s="358"/>
      <c r="H666" s="358"/>
      <c r="I666" s="365"/>
      <c r="J666" s="337"/>
      <c r="K666" s="337"/>
      <c r="L666" s="337"/>
      <c r="M666" s="337"/>
      <c r="N666" s="337"/>
      <c r="O666" s="337"/>
      <c r="P666" s="337"/>
      <c r="Q666" s="337"/>
      <c r="R666" s="337"/>
      <c r="S666" s="337"/>
      <c r="T666" s="337"/>
    </row>
    <row r="667" spans="2:20" ht="21">
      <c r="B667" s="359" t="s">
        <v>2400</v>
      </c>
      <c r="C667" s="358"/>
      <c r="D667" s="358"/>
      <c r="E667" s="358"/>
      <c r="F667" s="358"/>
      <c r="G667" s="358"/>
      <c r="H667" s="358"/>
      <c r="I667" s="364"/>
      <c r="J667" s="337"/>
      <c r="K667" s="337"/>
      <c r="L667" s="337"/>
      <c r="M667" s="337"/>
      <c r="N667" s="337"/>
      <c r="O667" s="337"/>
      <c r="P667" s="337"/>
      <c r="Q667" s="337"/>
      <c r="R667" s="337"/>
      <c r="S667" s="337"/>
      <c r="T667" s="337"/>
    </row>
    <row r="668" spans="2:20" ht="21">
      <c r="B668" s="359" t="s">
        <v>2399</v>
      </c>
      <c r="C668" s="358"/>
      <c r="D668" s="358"/>
      <c r="E668" s="358"/>
      <c r="F668" s="358"/>
      <c r="G668" s="358"/>
      <c r="H668" s="358"/>
      <c r="I668" s="363"/>
      <c r="J668" s="337"/>
      <c r="K668" s="337"/>
      <c r="L668" s="337"/>
      <c r="M668" s="337"/>
      <c r="N668" s="337"/>
      <c r="O668" s="337"/>
      <c r="P668" s="337"/>
      <c r="Q668" s="337"/>
      <c r="R668" s="337"/>
      <c r="S668" s="337"/>
      <c r="T668" s="337"/>
    </row>
    <row r="669" spans="2:20" ht="21">
      <c r="B669" s="359" t="s">
        <v>2398</v>
      </c>
      <c r="C669" s="358"/>
      <c r="D669" s="358"/>
      <c r="E669" s="358"/>
      <c r="F669" s="358"/>
      <c r="G669" s="358"/>
      <c r="H669" s="358"/>
      <c r="I669" s="362"/>
      <c r="J669" s="337"/>
      <c r="K669" s="337"/>
      <c r="L669" s="337"/>
      <c r="M669" s="337"/>
      <c r="N669" s="337"/>
      <c r="O669" s="337"/>
      <c r="P669" s="337"/>
      <c r="Q669" s="337"/>
      <c r="R669" s="337"/>
      <c r="S669" s="337"/>
      <c r="T669" s="337"/>
    </row>
    <row r="670" spans="2:20" ht="21">
      <c r="B670" s="359" t="s">
        <v>2397</v>
      </c>
      <c r="C670" s="358"/>
      <c r="D670" s="358"/>
      <c r="E670" s="358"/>
      <c r="F670" s="358"/>
      <c r="G670" s="358"/>
      <c r="H670" s="358"/>
      <c r="I670" s="361"/>
      <c r="J670" s="337"/>
      <c r="K670" s="337"/>
      <c r="L670" s="337"/>
      <c r="M670" s="337"/>
      <c r="N670" s="337"/>
      <c r="O670" s="337"/>
      <c r="P670" s="337"/>
      <c r="Q670" s="337"/>
      <c r="R670" s="337"/>
      <c r="S670" s="337"/>
      <c r="T670" s="337"/>
    </row>
    <row r="671" spans="2:20" ht="21">
      <c r="B671" s="359" t="s">
        <v>2396</v>
      </c>
      <c r="C671" s="358"/>
      <c r="D671" s="358"/>
      <c r="E671" s="358"/>
      <c r="F671" s="358"/>
      <c r="G671" s="358"/>
      <c r="H671" s="358"/>
      <c r="I671" s="360"/>
      <c r="J671" s="337"/>
      <c r="K671" s="337"/>
      <c r="L671" s="337"/>
      <c r="M671" s="337"/>
      <c r="N671" s="337"/>
      <c r="O671" s="337"/>
      <c r="P671" s="337"/>
      <c r="Q671" s="337"/>
      <c r="R671" s="337"/>
      <c r="S671" s="337"/>
      <c r="T671" s="337"/>
    </row>
    <row r="672" spans="2:20" ht="21">
      <c r="B672" s="359" t="s">
        <v>2395</v>
      </c>
      <c r="C672" s="358"/>
      <c r="D672" s="358"/>
      <c r="E672" s="358"/>
      <c r="F672" s="358"/>
      <c r="G672" s="358"/>
      <c r="H672" s="358"/>
      <c r="I672" s="358"/>
      <c r="J672" s="337"/>
      <c r="K672" s="337"/>
      <c r="L672" s="337"/>
      <c r="M672" s="337"/>
      <c r="N672" s="337"/>
      <c r="O672" s="337"/>
      <c r="P672" s="337"/>
      <c r="Q672" s="337"/>
      <c r="R672" s="337"/>
      <c r="S672" s="337"/>
      <c r="T672" s="337"/>
    </row>
    <row r="673" spans="2:20" ht="21">
      <c r="B673" s="359" t="s">
        <v>2394</v>
      </c>
      <c r="C673" s="358"/>
      <c r="D673" s="358"/>
      <c r="E673" s="358"/>
      <c r="F673" s="358"/>
      <c r="G673" s="358"/>
      <c r="H673" s="358"/>
      <c r="I673" s="358"/>
      <c r="J673" s="337"/>
      <c r="K673" s="337"/>
      <c r="L673" s="337"/>
      <c r="M673" s="337"/>
      <c r="N673" s="337"/>
      <c r="O673" s="337"/>
      <c r="P673" s="337"/>
      <c r="Q673" s="337"/>
      <c r="R673" s="337"/>
      <c r="S673" s="337"/>
      <c r="T673" s="337"/>
    </row>
  </sheetData>
  <mergeCells count="178">
    <mergeCell ref="D64:K64"/>
    <mergeCell ref="D67:K67"/>
    <mergeCell ref="B5:C5"/>
    <mergeCell ref="D27:K27"/>
    <mergeCell ref="D28:K28"/>
    <mergeCell ref="D29:K29"/>
    <mergeCell ref="D30:K30"/>
    <mergeCell ref="D62:K62"/>
    <mergeCell ref="D61:K61"/>
    <mergeCell ref="D34:K34"/>
    <mergeCell ref="D37:K37"/>
    <mergeCell ref="D40:K40"/>
    <mergeCell ref="D56:K56"/>
    <mergeCell ref="D57:K57"/>
    <mergeCell ref="D58:K58"/>
    <mergeCell ref="D59:K59"/>
    <mergeCell ref="D60:K60"/>
    <mergeCell ref="D43:K43"/>
    <mergeCell ref="D46:K46"/>
    <mergeCell ref="D50:K50"/>
    <mergeCell ref="D63:K63"/>
    <mergeCell ref="D76:K76"/>
    <mergeCell ref="D79:K79"/>
    <mergeCell ref="D82:K82"/>
    <mergeCell ref="D85:K85"/>
    <mergeCell ref="D88:K88"/>
    <mergeCell ref="D91:K91"/>
    <mergeCell ref="D94:K94"/>
    <mergeCell ref="D70:K70"/>
    <mergeCell ref="D73:K73"/>
    <mergeCell ref="D110:K110"/>
    <mergeCell ref="D111:K111"/>
    <mergeCell ref="D112:K112"/>
    <mergeCell ref="D113:K113"/>
    <mergeCell ref="D114:K114"/>
    <mergeCell ref="D115:K115"/>
    <mergeCell ref="D97:K97"/>
    <mergeCell ref="D98:K98"/>
    <mergeCell ref="D101:K101"/>
    <mergeCell ref="D104:K104"/>
    <mergeCell ref="D107:K107"/>
    <mergeCell ref="D109:K109"/>
    <mergeCell ref="D116:K116"/>
    <mergeCell ref="D117:K117"/>
    <mergeCell ref="D186:K186"/>
    <mergeCell ref="D189:K189"/>
    <mergeCell ref="D192:K192"/>
    <mergeCell ref="D121:K121"/>
    <mergeCell ref="D122:K122"/>
    <mergeCell ref="D123:K123"/>
    <mergeCell ref="D127:K127"/>
    <mergeCell ref="D131:K131"/>
    <mergeCell ref="D118:K118"/>
    <mergeCell ref="D119:K119"/>
    <mergeCell ref="D120:K120"/>
    <mergeCell ref="D153:K153"/>
    <mergeCell ref="D156:K156"/>
    <mergeCell ref="D159:K159"/>
    <mergeCell ref="D162:K162"/>
    <mergeCell ref="D165:K165"/>
    <mergeCell ref="D171:K171"/>
    <mergeCell ref="D135:K135"/>
    <mergeCell ref="D138:K138"/>
    <mergeCell ref="D141:K141"/>
    <mergeCell ref="D144:K144"/>
    <mergeCell ref="D147:K147"/>
    <mergeCell ref="D150:K150"/>
    <mergeCell ref="D174:K174"/>
    <mergeCell ref="D177:K177"/>
    <mergeCell ref="D180:K180"/>
    <mergeCell ref="D183:K183"/>
    <mergeCell ref="C245:L245"/>
    <mergeCell ref="D248:K248"/>
    <mergeCell ref="D212:K212"/>
    <mergeCell ref="D215:K215"/>
    <mergeCell ref="D218:K218"/>
    <mergeCell ref="D221:K221"/>
    <mergeCell ref="D227:K227"/>
    <mergeCell ref="D230:K230"/>
    <mergeCell ref="D233:K233"/>
    <mergeCell ref="D236:K236"/>
    <mergeCell ref="D237:K237"/>
    <mergeCell ref="D238:K238"/>
    <mergeCell ref="D251:K251"/>
    <mergeCell ref="D193:K193"/>
    <mergeCell ref="D194:K194"/>
    <mergeCell ref="D195:K195"/>
    <mergeCell ref="D196:K196"/>
    <mergeCell ref="D197:K197"/>
    <mergeCell ref="D200:K200"/>
    <mergeCell ref="D203:K203"/>
    <mergeCell ref="D206:K206"/>
    <mergeCell ref="D209:K209"/>
    <mergeCell ref="D239:K239"/>
    <mergeCell ref="C242:L242"/>
    <mergeCell ref="D305:K305"/>
    <mergeCell ref="D306:K306"/>
    <mergeCell ref="D307:K307"/>
    <mergeCell ref="D254:K254"/>
    <mergeCell ref="D257:K257"/>
    <mergeCell ref="D260:K260"/>
    <mergeCell ref="D263:K263"/>
    <mergeCell ref="D266:K266"/>
    <mergeCell ref="D279:K279"/>
    <mergeCell ref="D282:K282"/>
    <mergeCell ref="D285:K285"/>
    <mergeCell ref="D288:K288"/>
    <mergeCell ref="D291:K291"/>
    <mergeCell ref="D294:K294"/>
    <mergeCell ref="D267:K267"/>
    <mergeCell ref="D268:K268"/>
    <mergeCell ref="D269:K269"/>
    <mergeCell ref="D270:K270"/>
    <mergeCell ref="D273:K273"/>
    <mergeCell ref="D276:K276"/>
    <mergeCell ref="D297:K297"/>
    <mergeCell ref="D300:K300"/>
    <mergeCell ref="D303:K303"/>
    <mergeCell ref="D304:K304"/>
    <mergeCell ref="G468:R468"/>
    <mergeCell ref="G469:R469"/>
    <mergeCell ref="D445:H445"/>
    <mergeCell ref="G456:R456"/>
    <mergeCell ref="G457:R457"/>
    <mergeCell ref="G458:R458"/>
    <mergeCell ref="G459:R459"/>
    <mergeCell ref="G460:R460"/>
    <mergeCell ref="G462:R462"/>
    <mergeCell ref="G463:R463"/>
    <mergeCell ref="G464:R464"/>
    <mergeCell ref="G465:R465"/>
    <mergeCell ref="G470:R470"/>
    <mergeCell ref="C312:L312"/>
    <mergeCell ref="C315:L315"/>
    <mergeCell ref="D318:K318"/>
    <mergeCell ref="D321:K321"/>
    <mergeCell ref="D326:K326"/>
    <mergeCell ref="D329:K329"/>
    <mergeCell ref="D330:K330"/>
    <mergeCell ref="D333:K333"/>
    <mergeCell ref="D436:H436"/>
    <mergeCell ref="G477:R477"/>
    <mergeCell ref="G478:R478"/>
    <mergeCell ref="G480:R480"/>
    <mergeCell ref="G482:R482"/>
    <mergeCell ref="G483:R483"/>
    <mergeCell ref="G484:R484"/>
    <mergeCell ref="G466:R466"/>
    <mergeCell ref="G467:R467"/>
    <mergeCell ref="C496:L496"/>
    <mergeCell ref="G471:R471"/>
    <mergeCell ref="G472:R472"/>
    <mergeCell ref="G474:R474"/>
    <mergeCell ref="G475:R475"/>
    <mergeCell ref="G476:R476"/>
    <mergeCell ref="G490:R490"/>
    <mergeCell ref="G491:R491"/>
    <mergeCell ref="C493:L493"/>
    <mergeCell ref="C494:L494"/>
    <mergeCell ref="C495:L495"/>
    <mergeCell ref="D554:K554"/>
    <mergeCell ref="G485:R485"/>
    <mergeCell ref="G481:R481"/>
    <mergeCell ref="G486:R486"/>
    <mergeCell ref="G487:R487"/>
    <mergeCell ref="G488:R488"/>
    <mergeCell ref="G489:R489"/>
    <mergeCell ref="C497:L497"/>
    <mergeCell ref="C498:L498"/>
    <mergeCell ref="B621:I621"/>
    <mergeCell ref="B657:I658"/>
    <mergeCell ref="B659:I661"/>
    <mergeCell ref="C499:L499"/>
    <mergeCell ref="C500:L500"/>
    <mergeCell ref="C501:L501"/>
    <mergeCell ref="C502:L502"/>
    <mergeCell ref="D541:G542"/>
    <mergeCell ref="B513:S514"/>
  </mergeCells>
  <hyperlinks>
    <hyperlink ref="D79" r:id="rId1" xr:uid="{BF023356-7E55-41CD-ABFC-CD9BEFDD99D1}"/>
    <hyperlink ref="D82" r:id="rId2" xr:uid="{B4625065-E6F2-489D-8451-8169E87D51FA}"/>
    <hyperlink ref="D37" r:id="rId3" xr:uid="{FD93E785-316D-495F-AB20-2E015CA9DE5B}"/>
    <hyperlink ref="D85" r:id="rId4" xr:uid="{F1B0C824-A6DB-4551-8C45-BA1BDD9FA60F}"/>
    <hyperlink ref="D230" r:id="rId5" xr:uid="{17D7EE09-70FA-4B57-8650-5C92CDCF151E}"/>
    <hyperlink ref="D88" r:id="rId6" xr:uid="{FB26D6A6-DB1C-4FC4-955D-D128F8C70F1E}"/>
    <hyperlink ref="D91" r:id="rId7" xr:uid="{924DDF2C-E017-45A1-8256-CD0D9847C9F4}"/>
    <hyperlink ref="D40" r:id="rId8" xr:uid="{037D0D0C-97FA-4BED-88C3-34A3EF5CC26C}"/>
    <hyperlink ref="D97" r:id="rId9" xr:uid="{3CC5B580-2FD3-4666-A6C2-AEF39C033C79}"/>
    <hyperlink ref="D76" r:id="rId10" xr:uid="{55D4DC24-26BF-4488-A588-1EC89533BE5B}"/>
    <hyperlink ref="D165" r:id="rId11" xr:uid="{7C128695-3BD4-4317-A40C-FED296A66292}"/>
    <hyperlink ref="D27" r:id="rId12" xr:uid="{1343FE92-DACC-43C0-A7DD-6ECCE422A45E}"/>
    <hyperlink ref="D239" r:id="rId13" xr:uid="{96C0E70F-7F20-424D-9D53-559CB5D97BA5}"/>
    <hyperlink ref="D206" r:id="rId14" xr:uid="{3E8543A8-1DE8-4C00-A4CE-7159A60C064E}"/>
    <hyperlink ref="D212" r:id="rId15" xr:uid="{EFFAE00E-1DE9-4CDB-86D7-B1ED058ACA86}"/>
    <hyperlink ref="D233" r:id="rId16" xr:uid="{069F3012-03F7-4C3C-92F9-C65B5CD68B00}"/>
    <hyperlink ref="D104" r:id="rId17" xr:uid="{406D3417-790F-4603-A69A-34E44763C9AA}"/>
    <hyperlink ref="D141" r:id="rId18" xr:uid="{4DD97448-57CD-47A1-9CA7-30300E8072A9}"/>
    <hyperlink ref="D248" r:id="rId19" xr:uid="{FF0A7CEC-A224-44DE-816C-D93A6F9A8325}"/>
    <hyperlink ref="D254" r:id="rId20" xr:uid="{76C3E9D5-61A6-4B02-9345-E881A4212E54}"/>
    <hyperlink ref="D285" r:id="rId21" xr:uid="{C6F1FFD9-0F6C-4A21-9611-88ACBDD50A98}"/>
    <hyperlink ref="D171" r:id="rId22" xr:uid="{3F49BD7C-C392-49FE-B823-0BCF11C4203B}"/>
    <hyperlink ref="D294" r:id="rId23" xr:uid="{40A8D6F7-B1E1-4EC6-BCFF-CAC6EA4C27B2}"/>
    <hyperlink ref="D263" r:id="rId24" xr:uid="{0937EE1B-107A-46D1-B8C7-9EF51EDC2C29}"/>
    <hyperlink ref="D236" r:id="rId25" xr:uid="{09274158-8172-4FB0-857C-569360B1CFB6}"/>
    <hyperlink ref="D237" r:id="rId26" xr:uid="{44762E5D-B135-4B96-B3AE-ACEFC39C6311}"/>
    <hyperlink ref="D238" r:id="rId27" xr:uid="{245A9374-710C-42A5-884B-EDC5FCC43532}"/>
    <hyperlink ref="D34" r:id="rId28" xr:uid="{1E332227-AEB6-4282-B8C2-A7B3993F0BA2}"/>
    <hyperlink ref="D43" r:id="rId29" xr:uid="{745E0790-5F0B-4493-88E7-863D82690E10}"/>
    <hyperlink ref="D554" r:id="rId30" xr:uid="{2C8D2A5E-EC66-4359-88F0-000D146B66C6}"/>
    <hyperlink ref="D67" r:id="rId31" xr:uid="{04E0B267-76DE-4C50-B5B5-78F5415EBB17}"/>
    <hyperlink ref="D70" r:id="rId32" xr:uid="{5AFE5EC9-F152-44E0-B345-BE0A9F8A6C7C}"/>
    <hyperlink ref="D73" r:id="rId33" xr:uid="{CC98006F-4525-41B1-8365-E6790EA9B10B}"/>
    <hyperlink ref="D227" r:id="rId34" xr:uid="{28319268-C0C5-452C-B013-DE1FC76C3592}"/>
    <hyperlink ref="D144" r:id="rId35" xr:uid="{7BE21FC2-6F28-412C-9752-94E017FE7A55}"/>
    <hyperlink ref="D147" r:id="rId36" xr:uid="{66C363FF-C719-46A6-AC32-C462E5725B9F}"/>
    <hyperlink ref="D150" r:id="rId37" xr:uid="{C8D8FD83-58D1-44C5-8818-CDEE81BE620F}"/>
    <hyperlink ref="D153" r:id="rId38" xr:uid="{5EEBA6EE-C338-46E9-9386-24466A5178C0}"/>
    <hyperlink ref="D156" r:id="rId39" xr:uid="{26941A86-EACE-4D8D-9678-985A13956593}"/>
    <hyperlink ref="D200" r:id="rId40" xr:uid="{7451C15D-E7FE-4C1E-B1FF-BB6E9C8723E1}"/>
    <hyperlink ref="D203" r:id="rId41" xr:uid="{89BA362C-CCCA-4AFB-AF0A-5DB2FDA3E7C0}"/>
    <hyperlink ref="D209" r:id="rId42" xr:uid="{5935A03E-8FB8-47D4-8130-7AB1533351D4}"/>
    <hyperlink ref="D251" r:id="rId43" xr:uid="{73DF4AC6-FBEA-4F2F-95F3-6DB5DEC31F09}"/>
    <hyperlink ref="D257" r:id="rId44" xr:uid="{69F8728C-22EA-4A68-A790-3F7CE4E2ED82}"/>
    <hyperlink ref="D260" r:id="rId45" xr:uid="{70D54C53-738D-4ECE-BFA2-B3ECE1105078}"/>
    <hyperlink ref="D273" r:id="rId46" xr:uid="{DA3E54E9-3754-445F-91A7-15139033DA79}"/>
    <hyperlink ref="D279" r:id="rId47" xr:uid="{561DA912-10B8-4B9D-82D4-A6DCFC323523}"/>
    <hyperlink ref="D282" r:id="rId48" xr:uid="{E6940A4A-1E14-4D54-963B-7E6163E76DE4}"/>
    <hyperlink ref="D288" r:id="rId49" xr:uid="{19983AE3-C916-4398-906F-569CA8A2B6F7}"/>
    <hyperlink ref="D291" r:id="rId50" xr:uid="{1679CD94-A314-49E8-A69A-3DEFA3A5C800}"/>
    <hyperlink ref="D297" r:id="rId51" xr:uid="{10D7142F-370D-47FE-B97E-01E3A688D20E}"/>
    <hyperlink ref="D318" r:id="rId52" xr:uid="{273DBBBB-B3D1-4449-AD56-BBD1BC997A20}"/>
    <hyperlink ref="D321" r:id="rId53" xr:uid="{4642A1ED-B094-45DE-90E4-A522F55A6D5D}"/>
    <hyperlink ref="D101" r:id="rId54" xr:uid="{988BC0F2-54B1-4D8E-B59B-CF0929639996}"/>
    <hyperlink ref="D226" r:id="rId55" xr:uid="{AB87231B-E114-4B33-BD33-B27984A8D6D6}"/>
    <hyperlink ref="D127" r:id="rId56" xr:uid="{43A5C7EC-E1F4-4200-8162-9636ACA2392E}"/>
    <hyperlink ref="D128" r:id="rId57" xr:uid="{D953AAB9-2669-453D-86B1-274D82F19606}"/>
    <hyperlink ref="D132" r:id="rId58" xr:uid="{9819238B-89D2-44A1-8A6B-DFD116151BED}"/>
    <hyperlink ref="D131" r:id="rId59" xr:uid="{F51E7C15-0130-407F-A63D-7956D5E2A734}"/>
    <hyperlink ref="D135" r:id="rId60" xr:uid="{5F2C64B2-0FA4-4CDF-96ED-EFD4E0348F90}"/>
    <hyperlink ref="D138" r:id="rId61" xr:uid="{65974120-1CFC-4369-B250-6D14C9A22DFA}"/>
    <hyperlink ref="D46" r:id="rId62" xr:uid="{ACE0AFDE-509F-42A7-87C1-945F959D5A1A}"/>
    <hyperlink ref="D168" r:id="rId63" xr:uid="{2189C850-6484-4697-8C7F-2A44A49B285F}"/>
    <hyperlink ref="D94" r:id="rId64" xr:uid="{6BF18424-DAAC-4191-94E5-DC183D57CC16}"/>
    <hyperlink ref="D276" r:id="rId65" xr:uid="{6076406E-628A-4B87-9CFF-7A9DA11A68FD}"/>
    <hyperlink ref="D98" r:id="rId66" xr:uid="{6C05C0AD-F560-4C59-8C8E-BA76027F3809}"/>
    <hyperlink ref="D300" r:id="rId67" xr:uid="{27DA4F7A-B9ED-437C-B802-9A7FA63541BF}"/>
    <hyperlink ref="D326" r:id="rId68" xr:uid="{81493F34-CB70-4DFB-BF8A-5624F8C760FE}"/>
    <hyperlink ref="C312" r:id="rId69" xr:uid="{E5B4B82C-C3AE-43E9-8131-DA68461F27D7}"/>
    <hyperlink ref="C315" r:id="rId70" xr:uid="{685A160C-D7BE-4626-8224-71DBF8793007}"/>
    <hyperlink ref="C242" r:id="rId71" xr:uid="{4D1BDF31-A89E-4E47-9AAE-2360714C836D}"/>
    <hyperlink ref="C245" r:id="rId72" xr:uid="{98B6996B-18D6-467A-9378-2A67F25F383D}"/>
    <hyperlink ref="D221" r:id="rId73" xr:uid="{139E82D0-ECD6-4E7A-8EDC-F0AD08F95F02}"/>
    <hyperlink ref="D329" r:id="rId74" xr:uid="{50A1FEEB-BDFD-4F8C-B9BF-06F6B5DA8EE0}"/>
    <hyperlink ref="D333" r:id="rId75" xr:uid="{B99C1351-1612-44A6-88B9-02E384F80A18}"/>
    <hyperlink ref="D330" r:id="rId76" xr:uid="{2A9C670C-3C41-46BE-AE19-961AAEAC67D0}"/>
    <hyperlink ref="D585" r:id="rId77" xr:uid="{E9CC2904-2F18-4C3D-893A-CCF7001177F8}"/>
    <hyperlink ref="D588" r:id="rId78" xr:uid="{117CEB27-9BE9-4F21-B207-468CF7279C71}"/>
    <hyperlink ref="D564" r:id="rId79" xr:uid="{E03F7535-E739-44B5-92DD-ABB0F87136D3}"/>
    <hyperlink ref="D567" r:id="rId80" xr:uid="{F6B4331E-0804-4DE6-9291-78058A357FD6}"/>
    <hyperlink ref="D570" r:id="rId81" xr:uid="{FC73852F-4D38-47FA-9786-C50A7AD23F2B}"/>
    <hyperlink ref="D573" r:id="rId82" xr:uid="{010E2DC8-2A8C-4159-AF88-DAEC138679E6}"/>
    <hyperlink ref="D576" r:id="rId83" xr:uid="{3E50AB96-9760-4ADF-A807-341BF7BF53B7}"/>
    <hyperlink ref="D579" r:id="rId84" xr:uid="{693A05D3-9D03-462C-9E17-19E2C54A5B40}"/>
    <hyperlink ref="D582" r:id="rId85" xr:uid="{ABB3C78E-CCA5-445A-9BA9-4D5E6F7F5047}"/>
    <hyperlink ref="C561" r:id="rId86" xr:uid="{99FA7770-6024-4ADF-B2BE-0B953F2360EE}"/>
    <hyperlink ref="C557" r:id="rId87" xr:uid="{83DD948E-25B1-446B-B33C-B0891FAC680D}"/>
    <hyperlink ref="C336" r:id="rId88" xr:uid="{3F9A8EA3-950A-423B-818E-CB9F3958B666}"/>
    <hyperlink ref="C342" r:id="rId89" xr:uid="{9B2CFBED-7E90-4EAB-9E98-5EB76E37126D}"/>
    <hyperlink ref="D345" r:id="rId90" xr:uid="{260FE077-ECDB-4250-A79C-4525A38ED989}"/>
    <hyperlink ref="D343" r:id="rId91" xr:uid="{18EB5743-5A3C-44A4-A645-C2C4DDC649C4}"/>
    <hyperlink ref="D344" r:id="rId92" xr:uid="{F25FC19F-AE4E-4F7B-B667-8CCE6C5B1509}"/>
    <hyperlink ref="C349" r:id="rId93" xr:uid="{62B2B95C-CBB3-45F8-994F-F1FF218F61AA}"/>
    <hyperlink ref="C339" r:id="rId94" location="tag" xr:uid="{0BCD7B81-E8F5-4CBA-ACC1-B334AFE05595}"/>
    <hyperlink ref="D346" r:id="rId95" xr:uid="{8C67B599-A694-4605-A2AC-CD02A4C72E68}"/>
    <hyperlink ref="C15" r:id="rId96" xr:uid="{940D28C9-125C-476C-9EFE-359E7B976696}"/>
    <hyperlink ref="C19" r:id="rId97" xr:uid="{8815FDB2-FE0E-420A-86B9-E4F1EEB0DF5D}"/>
    <hyperlink ref="C20" r:id="rId98" xr:uid="{F8F37BB4-F68B-4C66-9606-A561A1D3856B}"/>
    <hyperlink ref="C493" r:id="rId99" xr:uid="{9BBB88CE-866D-47EF-8AE0-20A0E268C1A5}"/>
    <hyperlink ref="C494" r:id="rId100" xr:uid="{D01F9AE1-9AD3-4A42-860D-8BCE72E9B8D4}"/>
    <hyperlink ref="C495" r:id="rId101" xr:uid="{83BE4DF6-B1B4-42AD-B384-552DB806C607}"/>
    <hyperlink ref="C496" r:id="rId102" xr:uid="{9428F16F-488F-4884-AD5B-7340C637B16A}"/>
    <hyperlink ref="C497" r:id="rId103" xr:uid="{659AF447-51B2-4AC7-ACD5-BDA555D73826}"/>
    <hyperlink ref="C498" r:id="rId104" xr:uid="{AFD17D1B-0A6B-4E19-95CF-F1B45EA55047}"/>
    <hyperlink ref="C499" r:id="rId105" xr:uid="{C40130A9-4961-4CD1-8DD0-6039CA210829}"/>
    <hyperlink ref="C500" r:id="rId106" xr:uid="{226C6E22-994C-4AD8-BC8E-5E298D3BCC22}"/>
    <hyperlink ref="C501" r:id="rId107" xr:uid="{AC47AF06-7AAA-46E5-A5A2-2B926926F73E}"/>
    <hyperlink ref="C502" r:id="rId108" xr:uid="{28C11D12-DF58-4F67-B471-8A709AF93FAE}"/>
    <hyperlink ref="G456" r:id="rId109" xr:uid="{0212A205-B3F5-43FA-A661-972DE4D4AF45}"/>
    <hyperlink ref="G462" r:id="rId110" xr:uid="{8A9552B4-9211-492A-AF63-66D06911C8FF}"/>
    <hyperlink ref="G463" r:id="rId111" xr:uid="{BC1E50C1-B5AE-4F73-AC6C-EF1203267834}"/>
    <hyperlink ref="G464" r:id="rId112" xr:uid="{7E123DA7-BFAE-400E-B307-9505F2131792}"/>
    <hyperlink ref="G474" r:id="rId113" xr:uid="{C8E3DE6D-6DE2-43F9-AC64-D28160B6D199}"/>
    <hyperlink ref="G475" r:id="rId114" xr:uid="{375B73FF-FDD5-473F-8A0F-753B708B1D78}"/>
    <hyperlink ref="G476" r:id="rId115" xr:uid="{38B58666-D11D-4B89-9128-9EB1BF145849}"/>
    <hyperlink ref="G477" r:id="rId116" xr:uid="{DD6F2456-7948-4C42-9BAE-8966D6D10A42}"/>
    <hyperlink ref="G478" r:id="rId117" xr:uid="{E8ED14AE-A66D-47E7-8F59-07F64162BFEE}"/>
    <hyperlink ref="G483" r:id="rId118" xr:uid="{739A8A8E-258F-4B4F-9397-E51A202F8B9D}"/>
    <hyperlink ref="H484" r:id="rId119" xr:uid="{F336AC62-94F6-46C2-9914-A1E02B0EB666}"/>
    <hyperlink ref="G485" r:id="rId120" xr:uid="{EB2B876B-E0BE-416C-AFDC-6B501B4D635A}"/>
    <hyperlink ref="G482" r:id="rId121" xr:uid="{E2FB471E-AD96-4EC1-89A3-D2C7F5BF37D0}"/>
    <hyperlink ref="G486" r:id="rId122" xr:uid="{E1C598D3-8D4C-4FBC-B576-D621AA5C62F1}"/>
    <hyperlink ref="G487" r:id="rId123" xr:uid="{7953E4C7-FD48-4A3C-AFD1-772A296CF6CF}"/>
    <hyperlink ref="G488" r:id="rId124" xr:uid="{B311FADE-1490-4DE7-8133-D94316350928}"/>
    <hyperlink ref="G480" r:id="rId125" xr:uid="{2E90284C-0153-40DB-9EDA-E209167B5A40}"/>
    <hyperlink ref="G489" r:id="rId126" xr:uid="{7D75F7FD-7FBD-4E69-8966-4EE5870F7E1F}"/>
    <hyperlink ref="G490" r:id="rId127" xr:uid="{43C77538-FFB3-42F7-B18F-774386D72A95}"/>
    <hyperlink ref="G491" r:id="rId128" xr:uid="{3D6BA307-B642-49E6-9078-1031903B3AA9}"/>
    <hyperlink ref="L445" r:id="rId129" location="whatisit" xr:uid="{18C74CE8-A3F7-4D33-9F26-422F9D38C694}"/>
    <hyperlink ref="L446" r:id="rId130" xr:uid="{A56FE687-2141-41B7-8521-9824A6268DE0}"/>
    <hyperlink ref="G484" r:id="rId131" xr:uid="{7A92C79C-38B2-40B5-AD59-324774A0E15C}"/>
    <hyperlink ref="B507" r:id="rId132" xr:uid="{147258B1-2D6F-4E20-9279-1C38861AF5B6}"/>
    <hyperlink ref="B510" r:id="rId133" xr:uid="{ECCD9171-EA67-45CB-879A-2760FF87BBF6}"/>
    <hyperlink ref="D174" r:id="rId134" xr:uid="{583782C3-4616-472E-A8AC-32F40FF53B25}"/>
    <hyperlink ref="D177" r:id="rId135" xr:uid="{CDF980D1-F556-4F10-B900-8C0DF651290B}"/>
    <hyperlink ref="D180" r:id="rId136" xr:uid="{2AE6FBCE-C150-418A-B53B-A32F460A1630}"/>
    <hyperlink ref="D183" r:id="rId137" xr:uid="{AE937B06-EDD8-4F36-9D8D-298A3A6E8B6A}"/>
    <hyperlink ref="D186" r:id="rId138" xr:uid="{9900A0EF-2E86-4E0F-AA3D-7F670E116ACE}"/>
    <hyperlink ref="D189" r:id="rId139" xr:uid="{A31F793F-F4A5-442F-9AA7-4FC66DFDFFB3}"/>
    <hyperlink ref="D355" r:id="rId140" xr:uid="{30AEDC96-F022-40F7-918A-7FA102C0493A}"/>
    <hyperlink ref="D361" r:id="rId141" xr:uid="{ED2E992D-EADF-4C12-92FF-5085CA586428}"/>
    <hyperlink ref="D381" r:id="rId142" xr:uid="{1206AB73-114E-4ABB-B3B7-7C08A2D201D0}"/>
    <hyperlink ref="D385" r:id="rId143" xr:uid="{8A762FC3-42AB-4FAA-AA94-9793C6B61304}"/>
    <hyperlink ref="D389" r:id="rId144" xr:uid="{83A81886-F2A3-42B5-9F4E-9E437B5EAF5E}"/>
    <hyperlink ref="D393" r:id="rId145" xr:uid="{B5057258-E7AE-4242-90BA-6EAEC15B07C0}"/>
    <hyperlink ref="D396" r:id="rId146" xr:uid="{5729C821-A94D-4732-B112-0E4B7E399EBC}"/>
    <hyperlink ref="D399" r:id="rId147" xr:uid="{C77B9EA2-F619-4371-86EB-A6974D23BD22}"/>
    <hyperlink ref="D390" r:id="rId148" xr:uid="{22BA901D-A5B4-4B96-9475-F970E6B2DB5E}"/>
    <hyperlink ref="D386" r:id="rId149" xr:uid="{A33C2B84-212C-4065-B072-2CF3A21DAC87}"/>
    <hyperlink ref="D382" r:id="rId150" xr:uid="{08AAF3FB-2819-4DC7-9EB3-AF792E5B1C05}"/>
    <hyperlink ref="D402" r:id="rId151" xr:uid="{957BE46D-4326-453E-A984-6F1775732232}"/>
    <hyperlink ref="D408" r:id="rId152" xr:uid="{ECD704A9-55FC-4235-A8D5-6807BAAD6C23}"/>
    <hyperlink ref="D366" r:id="rId153" xr:uid="{E3B0F193-2FE1-44FC-AC48-667390716C88}"/>
    <hyperlink ref="D369" r:id="rId154" xr:uid="{8C856F44-BD56-4717-8F49-9DD71C8D4FEF}"/>
    <hyperlink ref="D362" r:id="rId155" xr:uid="{705B7D10-FDB6-46E9-821C-496C6EFDF65A}"/>
    <hyperlink ref="D356" r:id="rId156" xr:uid="{17071A0F-E736-4EB4-8A16-E2102397389E}"/>
    <hyperlink ref="D372" r:id="rId157" xr:uid="{0946314A-7999-4BED-B596-AC0CFFE31EFA}"/>
    <hyperlink ref="D411" r:id="rId158" xr:uid="{C690B825-7BFA-4516-80B9-2C90E8E8F567}"/>
    <hyperlink ref="D405" r:id="rId159" xr:uid="{66E1AD02-5F15-45AD-BE33-C6F6AD63440E}"/>
    <hyperlink ref="D375" r:id="rId160" xr:uid="{3947E75A-3827-472B-B07E-BDED4A53763E}"/>
    <hyperlink ref="D363" r:id="rId161" xr:uid="{77D3A209-A061-4946-A65D-CF7B2DDCE41A}"/>
    <hyperlink ref="D268" r:id="rId162" xr:uid="{9AF66B37-306B-4856-BC44-64FD501844FE}"/>
    <hyperlink ref="D266" r:id="rId163" xr:uid="{3B023504-2521-4401-82F0-E4D2B03686B0}"/>
    <hyperlink ref="D267" r:id="rId164" xr:uid="{90EE4BF6-E44D-4D80-9B42-B5D8D2B80D0C}"/>
    <hyperlink ref="D28" r:id="rId165" xr:uid="{F6A3A4D0-FE79-42F4-98D9-AF2B4389971C}"/>
    <hyperlink ref="D29" r:id="rId166" xr:uid="{71E9A1CD-8E9F-4592-87D3-9133CB516FCA}"/>
    <hyperlink ref="D269" r:id="rId167" xr:uid="{7A40ED3D-61DA-4E98-94EA-7B9FB6A07129}"/>
    <hyperlink ref="D270" r:id="rId168" xr:uid="{330C4AAE-8EF7-4FA2-8805-0DAE13678FE7}"/>
    <hyperlink ref="D378" r:id="rId169" xr:uid="{F4230DD8-292F-4886-AC3B-208BFCBF8BF4}"/>
    <hyperlink ref="D414" r:id="rId170" xr:uid="{643C048C-02E9-4A46-A006-7325DC0C492C}"/>
    <hyperlink ref="D417" r:id="rId171" xr:uid="{ED8B356D-2128-4DD9-B1B0-7F0ECDA48A12}"/>
    <hyperlink ref="D420" r:id="rId172" xr:uid="{7FA1F164-E62A-405A-B6FC-2FAACC346782}"/>
    <hyperlink ref="D56" r:id="rId173" xr:uid="{421F3C32-744D-425C-B7AD-9AB9A45F87CB}"/>
    <hyperlink ref="D57" r:id="rId174" xr:uid="{5BBAC12A-0E58-4B88-9AB9-5EF6A37B0B3B}"/>
    <hyperlink ref="D58" r:id="rId175" xr:uid="{7EDF8DC0-7281-4A6F-B23F-F9AE1C68CA02}"/>
    <hyperlink ref="D59" r:id="rId176" xr:uid="{43857F03-1D5D-40E7-82B4-3DC44501FDFE}"/>
    <hyperlink ref="D60" r:id="rId177" xr:uid="{DBCED52A-66C7-47A7-BA61-A6ACA82EC7BA}"/>
    <hyperlink ref="D61" r:id="rId178" xr:uid="{30FD35F5-2125-442B-B1F9-60DA806FFC81}"/>
    <hyperlink ref="D63" r:id="rId179" xr:uid="{8379B8AF-CC22-4F81-9FD6-8427AFCF70A2}"/>
    <hyperlink ref="D109" r:id="rId180" xr:uid="{08D8CD7C-AB56-42F9-8F07-1A9FFF92ABE3}"/>
    <hyperlink ref="D110" r:id="rId181" xr:uid="{B5DB6FAF-8AF3-4F90-8402-AE0A636EBB58}"/>
    <hyperlink ref="D111" r:id="rId182" xr:uid="{2CB4E4DA-252F-4D1D-97C1-C7E925D7BAB6}"/>
    <hyperlink ref="D112" r:id="rId183" xr:uid="{820BBD13-9EE4-4113-BFCB-CF76A75DB3AC}"/>
    <hyperlink ref="D113" r:id="rId184" xr:uid="{87F6A4EB-8F16-4931-9394-BBD4F22B409D}"/>
    <hyperlink ref="D114" r:id="rId185" xr:uid="{A85D8BD0-5036-4F37-8741-6F956F0C13CF}"/>
    <hyperlink ref="D119" r:id="rId186" xr:uid="{81A600E7-63E4-43E2-BC78-24614296FAB7}"/>
    <hyperlink ref="D303" r:id="rId187" xr:uid="{70F2C4F9-AF8C-4615-BE34-3F32DD8535B8}"/>
    <hyperlink ref="D304" r:id="rId188" xr:uid="{D5DB0426-A9DD-49D7-8145-4929B46EDA49}"/>
    <hyperlink ref="D305" r:id="rId189" xr:uid="{FE2E89F9-7314-4F6A-AAD5-F0386219470E}"/>
    <hyperlink ref="D306" r:id="rId190" xr:uid="{CBFCC101-78F5-40C2-B305-E04B001C2E2A}"/>
    <hyperlink ref="D307" r:id="rId191" xr:uid="{46396F26-D770-4115-991E-B47AE0B72A1C}"/>
    <hyperlink ref="D423" r:id="rId192" xr:uid="{41C9EC9C-DAA2-4DDC-81E8-29F75A445C99}"/>
    <hyperlink ref="D426" r:id="rId193" xr:uid="{DCA21489-1EAA-4D0F-AA9B-3E78597B1739}"/>
    <hyperlink ref="D427" r:id="rId194" xr:uid="{979EF96A-00BC-47DE-8CAF-E62F93692720}"/>
    <hyperlink ref="D115" r:id="rId195" xr:uid="{1E55DC14-E963-4E55-9748-5B1759696D7B}"/>
    <hyperlink ref="D116" r:id="rId196" xr:uid="{50B06BD6-9EBA-4BD5-BA6B-F7DFDCDCE497}"/>
    <hyperlink ref="D64" r:id="rId197" xr:uid="{651E0C9E-D7CE-48EE-BA96-07D9D80B9BE0}"/>
    <hyperlink ref="D117" r:id="rId198" xr:uid="{7271C4FC-5031-434E-8157-14DCE71DED3C}"/>
    <hyperlink ref="D62" r:id="rId199" xr:uid="{7FC6E498-9543-49E8-86A7-F77FA32C1A9E}"/>
    <hyperlink ref="D192" r:id="rId200" xr:uid="{BDEB3DF0-7B87-4FCA-B631-0E6026FD617E}"/>
    <hyperlink ref="D53" r:id="rId201" xr:uid="{B534B49D-0AA8-40E6-AA20-766132AD7BB4}"/>
    <hyperlink ref="D30" r:id="rId202" xr:uid="{E1C4B152-51BE-4C4A-835C-EAA88680A2E7}"/>
    <hyperlink ref="D193" r:id="rId203" xr:uid="{E46E0B04-C4EF-4300-860E-E37EAF196A8C}"/>
    <hyperlink ref="D197" r:id="rId204" xr:uid="{8372D789-B146-45F4-A400-4E9F2ACC81E5}"/>
    <hyperlink ref="D194" r:id="rId205" xr:uid="{FA9C0482-0875-4BC7-96E9-2EEE9A18B99A}"/>
    <hyperlink ref="D196" r:id="rId206" xr:uid="{11B59151-2002-4ACF-B2C3-3737EE33BC00}"/>
    <hyperlink ref="D195" r:id="rId207" xr:uid="{DFC95E5D-CE41-400D-A651-3FAB520B0871}"/>
    <hyperlink ref="G457" r:id="rId208" xr:uid="{709A234E-4931-45F1-B5CF-A1B2F18683A4}"/>
    <hyperlink ref="G458" r:id="rId209" xr:uid="{1AB7C407-883B-44B9-AA78-08FB01981623}"/>
    <hyperlink ref="G459" r:id="rId210" xr:uid="{A678F0D6-6953-4767-A91B-E1FA799A743E}"/>
    <hyperlink ref="G468" r:id="rId211" location="livre-excel-ex" xr:uid="{33CD3EAD-A225-49D2-8243-1C357AD9EC42}"/>
    <hyperlink ref="D430" r:id="rId212" xr:uid="{FAD1C780-06F6-4550-B694-A4155EB5B4BD}"/>
    <hyperlink ref="D433" r:id="rId213" xr:uid="{131E7CF3-528E-467B-A2D3-DF22CC212303}"/>
    <hyperlink ref="G465" r:id="rId214" xr:uid="{3FED6043-3859-4D8B-925D-3F6B5D67FD48}"/>
    <hyperlink ref="G466" r:id="rId215" xr:uid="{12B6D687-2FCF-49DB-8BF8-BD79623AB97D}"/>
    <hyperlink ref="D118" r:id="rId216" xr:uid="{45C5E6A0-2E6C-4D55-8DCF-C7986098D1DC}"/>
    <hyperlink ref="G467" r:id="rId217" xr:uid="{5819D283-245E-4224-B7A0-64831FF4A142}"/>
    <hyperlink ref="G469" r:id="rId218" xr:uid="{7520C505-754D-4865-AF1C-55C3ADEA2490}"/>
    <hyperlink ref="G470" r:id="rId219" xr:uid="{7E0223D6-E631-4A20-AB20-1D532A02692B}"/>
    <hyperlink ref="G471" r:id="rId220" xr:uid="{26BF54E6-2AC4-4FE3-B4B4-7ABA374E4980}"/>
    <hyperlink ref="G472" r:id="rId221" xr:uid="{3063D410-9AD8-4630-A11D-30442FFA1F92}"/>
    <hyperlink ref="D120" r:id="rId222" xr:uid="{6FE101C4-FA14-478A-A0F5-3453EE9CC041}"/>
    <hyperlink ref="D121" r:id="rId223" xr:uid="{1B065F66-3DB3-4E82-B2D4-D6400D116980}"/>
    <hyperlink ref="D122" r:id="rId224" xr:uid="{D90D02FC-47DA-4218-A09C-E8F01F2D5235}"/>
    <hyperlink ref="G460" r:id="rId225" xr:uid="{B375F52A-1B3F-4D82-8CBF-5D0669E03E3E}"/>
    <hyperlink ref="D592" r:id="rId226" xr:uid="{39947169-9109-4EFB-8202-28C54190B919}"/>
    <hyperlink ref="D595" r:id="rId227" xr:uid="{7110D166-A89D-4B43-9722-6ABD7D364E2C}"/>
    <hyperlink ref="D601" r:id="rId228" xr:uid="{B565ED18-1CFF-4606-9211-414F1104FA91}"/>
    <hyperlink ref="D604" r:id="rId229" xr:uid="{83F29B65-2423-4AFD-90E2-44FA99429606}"/>
    <hyperlink ref="D607" r:id="rId230" xr:uid="{4A55CE74-7D31-4F48-B034-29998B1BF712}"/>
    <hyperlink ref="D610" r:id="rId231" xr:uid="{EFF05B5F-4C25-483D-B169-9AC909BBF4D6}"/>
    <hyperlink ref="D613" r:id="rId232" xr:uid="{093C4D95-5854-4BAB-A379-EB93745130B6}"/>
    <hyperlink ref="D616" r:id="rId233" xr:uid="{E4A80D4C-F52C-4571-93F2-DD795AA01CF3}"/>
    <hyperlink ref="D619" r:id="rId234" xr:uid="{9D2E95F1-1618-4B81-A620-E174619A18B7}"/>
    <hyperlink ref="D598" r:id="rId235" xr:uid="{0622C581-4894-4B2C-8DA5-5E720EEFDEC8}"/>
    <hyperlink ref="C22" r:id="rId236" xr:uid="{DE55605E-3566-4312-96E2-A5A374BA2070}"/>
    <hyperlink ref="G481" r:id="rId237" xr:uid="{E33CCB36-C7C9-4DDC-9123-778EF92EF460}"/>
  </hyperlinks>
  <pageMargins left="0.7" right="0.7" top="0.75" bottom="0.75" header="0.3" footer="0.3"/>
  <drawing r:id="rId23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424FD-8E26-4D7D-B330-EAF3A251C662}">
  <dimension ref="A3:AG32"/>
  <sheetViews>
    <sheetView workbookViewId="0">
      <selection activeCell="D9" sqref="D9"/>
    </sheetView>
  </sheetViews>
  <sheetFormatPr baseColWidth="10" defaultRowHeight="15"/>
  <sheetData>
    <row r="3" spans="1:33" s="2" customFormat="1" ht="40.5" customHeight="1">
      <c r="A3" s="9"/>
      <c r="B3" s="6"/>
      <c r="C3" s="20" t="s">
        <v>34</v>
      </c>
      <c r="D3" s="8"/>
      <c r="E3" s="8"/>
      <c r="F3" s="8"/>
      <c r="G3" s="8"/>
      <c r="H3" s="8"/>
      <c r="I3" s="7"/>
      <c r="J3" s="8"/>
      <c r="K3" s="8"/>
      <c r="L3" s="7"/>
      <c r="M3" s="7"/>
      <c r="N3" s="7"/>
      <c r="O3" s="7"/>
      <c r="P3" s="7"/>
      <c r="Q3" s="19"/>
      <c r="R3" s="18"/>
      <c r="S3" s="18"/>
      <c r="T3" s="18"/>
      <c r="U3" s="18"/>
      <c r="V3" s="18"/>
      <c r="W3" s="18"/>
      <c r="X3" s="18"/>
      <c r="Y3" s="18"/>
      <c r="Z3" s="9"/>
      <c r="AA3" s="9"/>
      <c r="AB3" s="3"/>
      <c r="AC3" s="3"/>
      <c r="AD3" s="1"/>
      <c r="AE3" s="1"/>
      <c r="AF3" s="1"/>
    </row>
    <row r="4" spans="1:33" s="2" customFormat="1" ht="40.5" customHeight="1">
      <c r="A4" s="9"/>
      <c r="B4" s="6"/>
      <c r="C4" s="8"/>
      <c r="D4" s="8"/>
      <c r="E4" s="8"/>
      <c r="F4" s="8"/>
      <c r="G4" s="8"/>
      <c r="H4" s="8"/>
      <c r="I4" s="7"/>
      <c r="J4" s="8"/>
      <c r="K4" s="8"/>
      <c r="L4" s="7"/>
      <c r="M4" s="7"/>
      <c r="N4" s="7"/>
      <c r="O4" s="7"/>
      <c r="P4" s="7"/>
      <c r="Q4" s="17" t="s">
        <v>33</v>
      </c>
      <c r="R4" s="10" t="s">
        <v>32</v>
      </c>
      <c r="S4" s="5"/>
      <c r="T4" s="5"/>
      <c r="U4" s="5"/>
      <c r="V4" s="5"/>
      <c r="W4" s="5"/>
      <c r="X4" s="5"/>
      <c r="Y4" s="5"/>
      <c r="Z4" s="9"/>
      <c r="AA4" s="4"/>
      <c r="AB4" s="4"/>
      <c r="AC4" s="3"/>
      <c r="AD4" s="1"/>
      <c r="AE4" s="1"/>
      <c r="AF4" s="1"/>
    </row>
    <row r="5" spans="1:33" s="2" customFormat="1" ht="40.5" customHeight="1">
      <c r="A5" s="9"/>
      <c r="B5" s="6"/>
      <c r="C5" s="8" t="s">
        <v>31</v>
      </c>
      <c r="D5" s="8"/>
      <c r="E5" s="8"/>
      <c r="F5" s="8"/>
      <c r="G5" s="8"/>
      <c r="H5" s="8"/>
      <c r="I5" s="7"/>
      <c r="J5" s="8"/>
      <c r="K5" s="8"/>
      <c r="L5" s="7"/>
      <c r="M5" s="7"/>
      <c r="N5" s="7"/>
      <c r="O5" s="7"/>
      <c r="P5" s="7"/>
      <c r="Q5" s="6"/>
      <c r="R5" s="5"/>
      <c r="S5" s="5"/>
      <c r="T5" s="5"/>
      <c r="U5" s="5"/>
      <c r="V5" s="5"/>
      <c r="W5" s="5"/>
      <c r="X5" s="5"/>
      <c r="Y5" s="5"/>
      <c r="Z5" s="9"/>
      <c r="AA5" s="4"/>
      <c r="AB5" s="4"/>
      <c r="AC5" s="3"/>
      <c r="AD5" s="1"/>
      <c r="AE5" s="1"/>
      <c r="AF5" s="1"/>
    </row>
    <row r="6" spans="1:33" s="2" customFormat="1" ht="40.5" customHeight="1">
      <c r="A6" s="9"/>
      <c r="B6" s="6"/>
      <c r="C6" s="8"/>
      <c r="D6" s="8"/>
      <c r="E6" s="8"/>
      <c r="F6" s="8"/>
      <c r="G6" s="8"/>
      <c r="H6" s="8"/>
      <c r="I6" s="7"/>
      <c r="J6" s="8"/>
      <c r="K6" s="8"/>
      <c r="L6" s="7"/>
      <c r="M6" s="7"/>
      <c r="N6" s="7"/>
      <c r="O6" s="7"/>
      <c r="P6" s="7"/>
      <c r="Q6" s="16" t="s">
        <v>30</v>
      </c>
      <c r="R6" s="10" t="s">
        <v>29</v>
      </c>
      <c r="S6" s="5"/>
      <c r="T6" s="5"/>
      <c r="U6" s="5"/>
      <c r="V6" s="5"/>
      <c r="W6" s="5"/>
      <c r="X6" s="5"/>
      <c r="Y6" s="13" t="s">
        <v>15</v>
      </c>
      <c r="Z6" s="9"/>
      <c r="AA6" s="4"/>
      <c r="AB6" s="4"/>
      <c r="AC6" s="3"/>
      <c r="AD6" s="1"/>
      <c r="AE6" s="1"/>
      <c r="AF6" s="1"/>
    </row>
    <row r="7" spans="1:33" s="2" customFormat="1" ht="40.5" customHeight="1">
      <c r="A7" s="9"/>
      <c r="B7" s="6"/>
      <c r="C7" s="8"/>
      <c r="D7" s="8" t="s">
        <v>28</v>
      </c>
      <c r="E7" s="8"/>
      <c r="F7" s="8"/>
      <c r="G7" s="8"/>
      <c r="H7" s="8"/>
      <c r="I7" s="7"/>
      <c r="J7" s="8"/>
      <c r="K7" s="8"/>
      <c r="L7" s="7"/>
      <c r="M7" s="7"/>
      <c r="N7" s="7"/>
      <c r="O7" s="7"/>
      <c r="P7" s="7"/>
      <c r="Q7" s="6"/>
      <c r="R7" s="5"/>
      <c r="S7" s="5"/>
      <c r="T7" s="5"/>
      <c r="U7" s="5"/>
      <c r="V7" s="5"/>
      <c r="W7" s="5"/>
      <c r="X7" s="5"/>
      <c r="Y7" s="13" t="s">
        <v>15</v>
      </c>
      <c r="Z7" s="9"/>
      <c r="AA7" s="4"/>
      <c r="AB7" s="4"/>
      <c r="AC7" s="3"/>
      <c r="AD7" s="1"/>
      <c r="AE7" s="1"/>
      <c r="AF7" s="1"/>
    </row>
    <row r="8" spans="1:33" s="2" customFormat="1" ht="40.5" customHeight="1">
      <c r="A8" s="9"/>
      <c r="B8" s="6"/>
      <c r="C8" s="8"/>
      <c r="D8" s="8" t="s">
        <v>27</v>
      </c>
      <c r="E8" s="8"/>
      <c r="F8" s="8"/>
      <c r="G8" s="8"/>
      <c r="H8" s="8"/>
      <c r="I8" s="7"/>
      <c r="J8" s="8"/>
      <c r="K8" s="8"/>
      <c r="L8" s="7"/>
      <c r="M8" s="7"/>
      <c r="N8" s="7"/>
      <c r="O8" s="7"/>
      <c r="P8" s="7"/>
      <c r="Q8" s="6"/>
      <c r="R8" s="5"/>
      <c r="S8" s="5"/>
      <c r="T8" s="5"/>
      <c r="U8" s="5"/>
      <c r="V8" s="5"/>
      <c r="W8" s="5"/>
      <c r="X8" s="5"/>
      <c r="Y8" s="13" t="s">
        <v>15</v>
      </c>
      <c r="Z8" s="9"/>
      <c r="AA8" s="4"/>
      <c r="AB8" s="4"/>
      <c r="AC8" s="3"/>
      <c r="AD8" s="1"/>
      <c r="AE8" s="1"/>
      <c r="AF8" s="1"/>
    </row>
    <row r="9" spans="1:33" s="2" customFormat="1" ht="40.5" customHeight="1">
      <c r="A9" s="9"/>
      <c r="B9" s="6"/>
      <c r="C9" s="8"/>
      <c r="D9" s="8"/>
      <c r="E9" s="8"/>
      <c r="F9" s="8"/>
      <c r="G9" s="8"/>
      <c r="H9" s="8"/>
      <c r="I9" s="7"/>
      <c r="J9" s="8"/>
      <c r="K9" s="8"/>
      <c r="L9" s="7"/>
      <c r="M9" s="7"/>
      <c r="N9" s="7"/>
      <c r="O9" s="7"/>
      <c r="P9" s="7"/>
      <c r="Q9" s="16" t="s">
        <v>26</v>
      </c>
      <c r="R9" s="10" t="s">
        <v>25</v>
      </c>
      <c r="S9" s="5"/>
      <c r="T9" s="5"/>
      <c r="U9" s="5"/>
      <c r="V9" s="5"/>
      <c r="W9" s="5"/>
      <c r="X9" s="5"/>
      <c r="Y9" s="13" t="s">
        <v>15</v>
      </c>
      <c r="Z9" s="9"/>
      <c r="AA9" s="4"/>
      <c r="AB9" s="4"/>
      <c r="AC9" s="3"/>
      <c r="AD9" s="1"/>
      <c r="AE9" s="1"/>
      <c r="AF9" s="1"/>
    </row>
    <row r="10" spans="1:33" s="2" customFormat="1" ht="40.5" customHeight="1">
      <c r="A10" s="9"/>
      <c r="B10" s="6"/>
      <c r="C10" s="8"/>
      <c r="D10" s="8"/>
      <c r="E10" s="8"/>
      <c r="F10" s="8"/>
      <c r="G10" s="8"/>
      <c r="H10" s="8"/>
      <c r="I10" s="7"/>
      <c r="J10" s="8"/>
      <c r="K10" s="8"/>
      <c r="L10" s="7"/>
      <c r="M10" s="7"/>
      <c r="N10" s="7"/>
      <c r="O10" s="7"/>
      <c r="P10" s="7"/>
      <c r="Q10" s="16" t="s">
        <v>24</v>
      </c>
      <c r="R10" s="10" t="s">
        <v>23</v>
      </c>
      <c r="S10" s="5"/>
      <c r="T10" s="5"/>
      <c r="U10" s="5"/>
      <c r="V10" s="5"/>
      <c r="W10" s="5"/>
      <c r="X10" s="5"/>
      <c r="Y10" s="13" t="s">
        <v>15</v>
      </c>
      <c r="Z10" s="9"/>
      <c r="AA10" s="4"/>
      <c r="AB10" s="4"/>
      <c r="AC10" s="3"/>
      <c r="AD10" s="1"/>
      <c r="AE10" s="1"/>
      <c r="AF10" s="1"/>
    </row>
    <row r="11" spans="1:33" s="2" customFormat="1" ht="40.5" customHeight="1">
      <c r="A11" s="9"/>
      <c r="B11" s="6"/>
      <c r="C11" s="8"/>
      <c r="D11" s="8"/>
      <c r="E11" s="8"/>
      <c r="F11" s="8"/>
      <c r="G11" s="8"/>
      <c r="H11" s="8"/>
      <c r="I11" s="7"/>
      <c r="J11" s="8"/>
      <c r="K11" s="8"/>
      <c r="L11" s="7"/>
      <c r="M11" s="7"/>
      <c r="N11" s="7"/>
      <c r="O11" s="7"/>
      <c r="P11" s="7"/>
      <c r="Q11" s="15" t="s">
        <v>22</v>
      </c>
      <c r="R11" s="5"/>
      <c r="S11" s="5"/>
      <c r="T11" s="5"/>
      <c r="U11" s="5"/>
      <c r="V11" s="5"/>
      <c r="W11" s="5"/>
      <c r="X11" s="5"/>
      <c r="Y11" s="13" t="s">
        <v>15</v>
      </c>
      <c r="Z11" s="9"/>
      <c r="AA11" s="4"/>
      <c r="AB11" s="4"/>
      <c r="AC11" s="3"/>
      <c r="AD11" s="1"/>
      <c r="AE11" s="1"/>
      <c r="AF11" s="1"/>
    </row>
    <row r="12" spans="1:33" s="1" customFormat="1" ht="30" customHeight="1">
      <c r="A12" s="9"/>
      <c r="B12" s="8"/>
      <c r="C12" s="14"/>
      <c r="D12" s="8"/>
      <c r="E12" s="8"/>
      <c r="F12" s="8"/>
      <c r="G12" s="8"/>
      <c r="H12" s="8"/>
      <c r="I12" s="8"/>
      <c r="J12" s="8"/>
      <c r="K12" s="8"/>
      <c r="L12" s="7"/>
      <c r="M12" s="7"/>
      <c r="N12" s="7"/>
      <c r="O12" s="7"/>
      <c r="P12" s="7"/>
      <c r="Q12" s="11" t="s">
        <v>21</v>
      </c>
      <c r="R12" s="10" t="s">
        <v>20</v>
      </c>
      <c r="S12" s="5"/>
      <c r="T12" s="5"/>
      <c r="U12" s="5"/>
      <c r="V12" s="5"/>
      <c r="W12" s="5"/>
      <c r="X12" s="5"/>
      <c r="Y12" s="13" t="s">
        <v>15</v>
      </c>
      <c r="Z12" s="9"/>
      <c r="AA12" s="4"/>
      <c r="AB12" s="4"/>
      <c r="AC12" s="3"/>
      <c r="AG12" s="2"/>
    </row>
    <row r="13" spans="1:33" s="1" customFormat="1" ht="30" customHeight="1">
      <c r="A13" s="9"/>
      <c r="B13" s="8"/>
      <c r="C13" s="14"/>
      <c r="D13" s="8"/>
      <c r="E13" s="8"/>
      <c r="F13" s="8"/>
      <c r="G13" s="8"/>
      <c r="H13" s="8"/>
      <c r="I13" s="8"/>
      <c r="J13" s="8"/>
      <c r="K13" s="8"/>
      <c r="L13" s="7"/>
      <c r="M13" s="7"/>
      <c r="N13" s="7"/>
      <c r="O13" s="7"/>
      <c r="P13" s="7"/>
      <c r="Q13" s="11" t="s">
        <v>19</v>
      </c>
      <c r="R13" s="10" t="s">
        <v>18</v>
      </c>
      <c r="S13" s="5"/>
      <c r="T13" s="5"/>
      <c r="U13" s="5"/>
      <c r="V13" s="5"/>
      <c r="W13" s="5"/>
      <c r="X13" s="5"/>
      <c r="Y13" s="13" t="s">
        <v>15</v>
      </c>
      <c r="Z13" s="9"/>
      <c r="AA13" s="4"/>
      <c r="AB13" s="4"/>
      <c r="AC13" s="3"/>
      <c r="AG13" s="2"/>
    </row>
    <row r="14" spans="1:33" s="1" customFormat="1" ht="30" customHeight="1">
      <c r="A14" s="9"/>
      <c r="B14" s="8"/>
      <c r="C14" s="14"/>
      <c r="D14" s="8"/>
      <c r="E14" s="8"/>
      <c r="F14" s="8"/>
      <c r="G14" s="8"/>
      <c r="H14" s="8"/>
      <c r="I14" s="8"/>
      <c r="J14" s="8"/>
      <c r="K14" s="8"/>
      <c r="L14" s="7"/>
      <c r="M14" s="7"/>
      <c r="N14" s="7"/>
      <c r="O14" s="7"/>
      <c r="P14" s="7"/>
      <c r="Q14" s="11" t="s">
        <v>17</v>
      </c>
      <c r="R14" s="10" t="s">
        <v>16</v>
      </c>
      <c r="S14" s="5"/>
      <c r="T14" s="5"/>
      <c r="U14" s="5"/>
      <c r="V14" s="5"/>
      <c r="W14" s="5"/>
      <c r="X14" s="5"/>
      <c r="Y14" s="13" t="s">
        <v>15</v>
      </c>
      <c r="Z14" s="9"/>
      <c r="AA14" s="4"/>
      <c r="AB14" s="4"/>
      <c r="AC14" s="3"/>
      <c r="AG14" s="2"/>
    </row>
    <row r="15" spans="1:33" s="1" customFormat="1" ht="30" customHeight="1">
      <c r="A15" s="9"/>
      <c r="B15" s="8"/>
      <c r="C15" s="8"/>
      <c r="D15" s="8"/>
      <c r="E15" s="8"/>
      <c r="F15" s="8"/>
      <c r="G15" s="8"/>
      <c r="H15" s="8"/>
      <c r="I15" s="8"/>
      <c r="J15" s="8"/>
      <c r="K15" s="8"/>
      <c r="L15" s="7"/>
      <c r="M15" s="7"/>
      <c r="N15" s="7"/>
      <c r="O15" s="7"/>
      <c r="P15" s="7"/>
      <c r="Q15" s="6"/>
      <c r="R15" s="5"/>
      <c r="S15" s="5"/>
      <c r="T15" s="5"/>
      <c r="U15" s="5"/>
      <c r="V15" s="5"/>
      <c r="W15" s="5"/>
      <c r="X15" s="5"/>
      <c r="Y15" s="5"/>
      <c r="Z15" s="4"/>
      <c r="AA15" s="4"/>
      <c r="AB15" s="4"/>
      <c r="AC15" s="3"/>
      <c r="AG15" s="2"/>
    </row>
    <row r="16" spans="1:33" s="1" customFormat="1" ht="30" customHeight="1">
      <c r="A16" s="9"/>
      <c r="B16" s="8"/>
      <c r="C16" s="8"/>
      <c r="D16" s="8"/>
      <c r="E16" s="8"/>
      <c r="F16" s="8"/>
      <c r="G16" s="8"/>
      <c r="H16" s="8"/>
      <c r="I16" s="8"/>
      <c r="J16" s="8"/>
      <c r="K16" s="8"/>
      <c r="L16" s="7"/>
      <c r="M16" s="7"/>
      <c r="N16" s="7"/>
      <c r="O16" s="7"/>
      <c r="P16" s="7"/>
      <c r="Q16" s="11" t="s">
        <v>14</v>
      </c>
      <c r="R16" s="10" t="s">
        <v>13</v>
      </c>
      <c r="S16" s="5"/>
      <c r="T16" s="5"/>
      <c r="U16" s="5"/>
      <c r="V16" s="5"/>
      <c r="W16" s="5"/>
      <c r="X16" s="5"/>
      <c r="Y16" s="5"/>
      <c r="Z16" s="4"/>
      <c r="AA16" s="4"/>
      <c r="AB16" s="4"/>
      <c r="AC16" s="3"/>
      <c r="AG16" s="2"/>
    </row>
    <row r="17" spans="1:33" s="1" customFormat="1" ht="30" customHeight="1">
      <c r="A17" s="9"/>
      <c r="B17" s="8"/>
      <c r="C17" s="8"/>
      <c r="D17" s="8"/>
      <c r="E17" s="8"/>
      <c r="F17" s="8"/>
      <c r="G17" s="8"/>
      <c r="H17" s="8"/>
      <c r="I17" s="8"/>
      <c r="J17" s="8"/>
      <c r="K17" s="8"/>
      <c r="L17" s="7"/>
      <c r="M17" s="7"/>
      <c r="N17" s="7"/>
      <c r="O17" s="7"/>
      <c r="P17" s="7"/>
      <c r="Q17" s="11"/>
      <c r="R17" s="10"/>
      <c r="S17" s="5"/>
      <c r="T17" s="5"/>
      <c r="U17" s="5"/>
      <c r="V17" s="5"/>
      <c r="W17" s="5"/>
      <c r="X17" s="5"/>
      <c r="Y17" s="5"/>
      <c r="Z17" s="4"/>
      <c r="AA17" s="4"/>
      <c r="AB17" s="4"/>
      <c r="AC17" s="3"/>
      <c r="AG17" s="2"/>
    </row>
    <row r="18" spans="1:33" s="1" customFormat="1" ht="30" customHeight="1">
      <c r="A18" s="9"/>
      <c r="B18" s="8"/>
      <c r="C18" s="8"/>
      <c r="D18" s="8"/>
      <c r="E18" s="8"/>
      <c r="F18" s="8"/>
      <c r="G18" s="8"/>
      <c r="H18" s="8"/>
      <c r="I18" s="8"/>
      <c r="J18" s="8"/>
      <c r="K18" s="8"/>
      <c r="L18" s="7"/>
      <c r="M18" s="7"/>
      <c r="N18" s="7"/>
      <c r="O18" s="7"/>
      <c r="P18" s="7"/>
      <c r="Q18" s="11" t="s">
        <v>12</v>
      </c>
      <c r="R18" s="10" t="s">
        <v>11</v>
      </c>
      <c r="S18" s="10"/>
      <c r="T18" s="5"/>
      <c r="U18" s="5"/>
      <c r="V18" s="5"/>
      <c r="W18" s="5"/>
      <c r="X18" s="5"/>
      <c r="Y18" s="5"/>
      <c r="Z18" s="4"/>
      <c r="AA18" s="4"/>
      <c r="AB18" s="4"/>
      <c r="AC18" s="3"/>
      <c r="AG18" s="2"/>
    </row>
    <row r="19" spans="1:33" s="1" customFormat="1" ht="30" customHeight="1">
      <c r="A19" s="9"/>
      <c r="B19" s="8"/>
      <c r="C19" s="8"/>
      <c r="D19" s="8"/>
      <c r="E19" s="8"/>
      <c r="F19" s="8"/>
      <c r="G19" s="8"/>
      <c r="H19" s="8"/>
      <c r="I19" s="8"/>
      <c r="J19" s="8"/>
      <c r="K19" s="8"/>
      <c r="L19" s="7"/>
      <c r="M19" s="7"/>
      <c r="N19" s="7"/>
      <c r="O19" s="7"/>
      <c r="P19" s="7"/>
      <c r="Q19" s="11"/>
      <c r="R19" s="10"/>
      <c r="S19" s="5"/>
      <c r="T19" s="5"/>
      <c r="U19" s="5"/>
      <c r="V19" s="5"/>
      <c r="W19" s="5"/>
      <c r="X19" s="5"/>
      <c r="Y19" s="5"/>
      <c r="Z19" s="4"/>
      <c r="AA19" s="4"/>
      <c r="AB19" s="4"/>
      <c r="AC19" s="3"/>
      <c r="AG19" s="2"/>
    </row>
    <row r="20" spans="1:33" s="1" customFormat="1" ht="30" customHeight="1">
      <c r="A20" s="9"/>
      <c r="B20" s="8"/>
      <c r="C20" s="8"/>
      <c r="D20" s="8"/>
      <c r="E20" s="8"/>
      <c r="F20" s="8"/>
      <c r="G20" s="8"/>
      <c r="H20" s="8"/>
      <c r="I20" s="8"/>
      <c r="J20" s="8"/>
      <c r="K20" s="8"/>
      <c r="L20" s="7"/>
      <c r="M20" s="7"/>
      <c r="N20" s="7"/>
      <c r="O20" s="7"/>
      <c r="P20" s="7"/>
      <c r="Q20" s="11" t="s">
        <v>10</v>
      </c>
      <c r="R20" s="10" t="s">
        <v>9</v>
      </c>
      <c r="S20" s="5"/>
      <c r="T20" s="5"/>
      <c r="U20" s="5"/>
      <c r="V20" s="5"/>
      <c r="W20" s="5"/>
      <c r="X20" s="5"/>
      <c r="Y20" s="5"/>
      <c r="Z20" s="4"/>
      <c r="AA20" s="4"/>
      <c r="AB20" s="4"/>
      <c r="AC20" s="3"/>
      <c r="AG20" s="2"/>
    </row>
    <row r="21" spans="1:33" s="1" customFormat="1" ht="30" customHeight="1">
      <c r="A21" s="9"/>
      <c r="B21" s="8"/>
      <c r="C21" s="8"/>
      <c r="D21" s="8"/>
      <c r="E21" s="8"/>
      <c r="F21" s="8"/>
      <c r="G21" s="8"/>
      <c r="H21" s="8"/>
      <c r="I21" s="8"/>
      <c r="J21" s="8"/>
      <c r="K21" s="8"/>
      <c r="L21" s="7"/>
      <c r="M21" s="7"/>
      <c r="N21" s="7"/>
      <c r="O21" s="7"/>
      <c r="P21" s="7"/>
      <c r="Q21" s="11"/>
      <c r="R21" s="10"/>
      <c r="S21" s="5"/>
      <c r="T21" s="5"/>
      <c r="U21" s="5"/>
      <c r="V21" s="5"/>
      <c r="W21" s="5"/>
      <c r="X21" s="5"/>
      <c r="Y21" s="5"/>
      <c r="Z21" s="4"/>
      <c r="AA21" s="4"/>
      <c r="AB21" s="4"/>
      <c r="AC21" s="3"/>
      <c r="AG21" s="2"/>
    </row>
    <row r="22" spans="1:33" s="1" customFormat="1" ht="30" customHeight="1">
      <c r="A22" s="9"/>
      <c r="B22" s="8"/>
      <c r="C22" s="8"/>
      <c r="D22" s="8"/>
      <c r="E22" s="8"/>
      <c r="F22" s="8"/>
      <c r="G22" s="8"/>
      <c r="H22" s="8"/>
      <c r="I22" s="8"/>
      <c r="J22" s="8"/>
      <c r="K22" s="8"/>
      <c r="L22" s="7"/>
      <c r="M22" s="7"/>
      <c r="N22" s="7"/>
      <c r="O22" s="7"/>
      <c r="P22" s="7"/>
      <c r="Q22" s="11" t="s">
        <v>8</v>
      </c>
      <c r="R22" s="10" t="s">
        <v>7</v>
      </c>
      <c r="S22" s="5"/>
      <c r="T22" s="5"/>
      <c r="U22" s="5"/>
      <c r="V22" s="5"/>
      <c r="W22" s="5"/>
      <c r="X22" s="5"/>
      <c r="Y22" s="5"/>
      <c r="Z22" s="4"/>
      <c r="AA22" s="4"/>
      <c r="AB22" s="4"/>
      <c r="AC22" s="3"/>
      <c r="AG22" s="2"/>
    </row>
    <row r="23" spans="1:33" s="1" customFormat="1" ht="30" customHeight="1">
      <c r="A23" s="9"/>
      <c r="B23" s="8"/>
      <c r="C23" s="8"/>
      <c r="D23" s="8"/>
      <c r="E23" s="8"/>
      <c r="F23" s="8"/>
      <c r="G23" s="8"/>
      <c r="H23" s="8"/>
      <c r="I23" s="8"/>
      <c r="J23" s="8"/>
      <c r="K23" s="8"/>
      <c r="L23" s="7"/>
      <c r="M23" s="7"/>
      <c r="N23" s="7"/>
      <c r="O23" s="7"/>
      <c r="P23" s="7"/>
      <c r="Q23" s="11"/>
      <c r="R23" s="10"/>
      <c r="S23" s="5"/>
      <c r="T23" s="5"/>
      <c r="U23" s="5"/>
      <c r="V23" s="5"/>
      <c r="W23" s="5"/>
      <c r="X23" s="5"/>
      <c r="Y23" s="5"/>
      <c r="Z23" s="4"/>
      <c r="AA23" s="4"/>
      <c r="AB23" s="4"/>
      <c r="AC23" s="3"/>
      <c r="AG23" s="2"/>
    </row>
    <row r="24" spans="1:33" s="1" customFormat="1" ht="30" customHeight="1">
      <c r="A24" s="9"/>
      <c r="B24" s="8"/>
      <c r="C24" s="8"/>
      <c r="D24" s="8"/>
      <c r="E24" s="8"/>
      <c r="F24" s="8"/>
      <c r="G24" s="8"/>
      <c r="H24" s="8"/>
      <c r="I24" s="8"/>
      <c r="J24" s="8"/>
      <c r="K24" s="8"/>
      <c r="L24" s="7"/>
      <c r="M24" s="7"/>
      <c r="N24" s="7"/>
      <c r="O24" s="7"/>
      <c r="P24" s="7"/>
      <c r="Q24" s="11" t="s">
        <v>6</v>
      </c>
      <c r="R24" s="10" t="s">
        <v>5</v>
      </c>
      <c r="S24" s="5"/>
      <c r="T24" s="5"/>
      <c r="U24" s="5"/>
      <c r="V24" s="5"/>
      <c r="W24" s="5"/>
      <c r="X24" s="5"/>
      <c r="Y24" s="5"/>
      <c r="Z24" s="4"/>
      <c r="AA24" s="4"/>
      <c r="AB24" s="4"/>
      <c r="AC24" s="3"/>
      <c r="AG24" s="2"/>
    </row>
    <row r="25" spans="1:33" s="1" customFormat="1" ht="30" customHeight="1">
      <c r="A25" s="9"/>
      <c r="B25" s="8"/>
      <c r="C25" s="8"/>
      <c r="D25" s="8"/>
      <c r="E25" s="8"/>
      <c r="F25" s="8"/>
      <c r="G25" s="8"/>
      <c r="H25" s="8"/>
      <c r="I25" s="8"/>
      <c r="J25" s="8"/>
      <c r="K25" s="8"/>
      <c r="L25" s="7"/>
      <c r="M25" s="7"/>
      <c r="N25" s="7"/>
      <c r="O25" s="7"/>
      <c r="P25" s="7"/>
      <c r="Q25" s="11"/>
      <c r="R25" s="10"/>
      <c r="S25" s="5"/>
      <c r="T25" s="5"/>
      <c r="U25" s="5"/>
      <c r="V25" s="5"/>
      <c r="W25" s="5"/>
      <c r="X25" s="5"/>
      <c r="Y25" s="5"/>
      <c r="Z25" s="4"/>
      <c r="AA25" s="4"/>
      <c r="AB25" s="4"/>
      <c r="AC25" s="3"/>
      <c r="AG25" s="2"/>
    </row>
    <row r="26" spans="1:33" s="1" customFormat="1" ht="30" customHeight="1">
      <c r="A26" s="9"/>
      <c r="B26" s="8"/>
      <c r="C26" s="8"/>
      <c r="D26" s="8"/>
      <c r="E26" s="8"/>
      <c r="F26" s="8"/>
      <c r="G26" s="8"/>
      <c r="H26" s="8"/>
      <c r="I26" s="8"/>
      <c r="J26" s="8"/>
      <c r="K26" s="8"/>
      <c r="L26" s="7"/>
      <c r="M26" s="7"/>
      <c r="N26" s="7"/>
      <c r="O26" s="7"/>
      <c r="P26" s="7"/>
      <c r="Q26" s="11" t="s">
        <v>4</v>
      </c>
      <c r="R26" s="10" t="s">
        <v>3</v>
      </c>
      <c r="S26" s="5"/>
      <c r="T26" s="5"/>
      <c r="U26" s="5"/>
      <c r="V26" s="5"/>
      <c r="W26" s="5"/>
      <c r="X26" s="5"/>
      <c r="Y26" s="5"/>
      <c r="Z26" s="4"/>
      <c r="AA26" s="4"/>
      <c r="AB26" s="4"/>
      <c r="AC26" s="3"/>
      <c r="AG26" s="2"/>
    </row>
    <row r="27" spans="1:33" s="1" customFormat="1" ht="30" customHeight="1">
      <c r="A27" s="9"/>
      <c r="B27" s="8"/>
      <c r="C27" s="8"/>
      <c r="D27" s="8"/>
      <c r="E27" s="8"/>
      <c r="F27" s="8"/>
      <c r="G27" s="8"/>
      <c r="H27" s="8"/>
      <c r="I27" s="8"/>
      <c r="J27" s="8"/>
      <c r="K27" s="8"/>
      <c r="L27" s="7"/>
      <c r="M27" s="7"/>
      <c r="N27" s="7"/>
      <c r="O27" s="7"/>
      <c r="P27" s="7"/>
      <c r="Q27" s="11"/>
      <c r="R27" s="10"/>
      <c r="S27" s="5"/>
      <c r="T27" s="5"/>
      <c r="U27" s="5"/>
      <c r="V27" s="5"/>
      <c r="W27" s="5"/>
      <c r="X27" s="5"/>
      <c r="Y27" s="5"/>
      <c r="Z27" s="4"/>
      <c r="AA27" s="4"/>
      <c r="AB27" s="4"/>
      <c r="AC27" s="3"/>
      <c r="AG27" s="2"/>
    </row>
    <row r="28" spans="1:33" s="1" customFormat="1" ht="30" customHeight="1">
      <c r="A28" s="9"/>
      <c r="B28" s="8"/>
      <c r="C28" s="8"/>
      <c r="D28" s="8"/>
      <c r="E28" s="8"/>
      <c r="F28" s="8"/>
      <c r="G28" s="8"/>
      <c r="H28" s="8"/>
      <c r="I28" s="8"/>
      <c r="J28" s="8"/>
      <c r="K28" s="8"/>
      <c r="L28" s="7"/>
      <c r="M28" s="7"/>
      <c r="N28" s="7"/>
      <c r="O28" s="7"/>
      <c r="P28" s="7"/>
      <c r="Q28" s="12" t="s">
        <v>2</v>
      </c>
      <c r="R28" s="10"/>
      <c r="S28" s="5"/>
      <c r="T28" s="5"/>
      <c r="U28" s="5"/>
      <c r="V28" s="5"/>
      <c r="W28" s="5"/>
      <c r="X28" s="5"/>
      <c r="Y28" s="5"/>
      <c r="Z28" s="4"/>
      <c r="AA28" s="4"/>
      <c r="AB28" s="4"/>
      <c r="AC28" s="3"/>
      <c r="AG28" s="2"/>
    </row>
    <row r="29" spans="1:33" s="1" customFormat="1" ht="30" customHeight="1">
      <c r="A29" s="9"/>
      <c r="B29" s="8"/>
      <c r="C29" s="8"/>
      <c r="D29" s="8"/>
      <c r="E29" s="8"/>
      <c r="F29" s="8"/>
      <c r="G29" s="8"/>
      <c r="H29" s="8"/>
      <c r="I29" s="8"/>
      <c r="J29" s="8"/>
      <c r="K29" s="8"/>
      <c r="L29" s="7"/>
      <c r="M29" s="7"/>
      <c r="N29" s="7"/>
      <c r="O29" s="7"/>
      <c r="P29" s="7"/>
      <c r="Q29" s="11"/>
      <c r="R29" s="10"/>
      <c r="S29" s="5"/>
      <c r="T29" s="5"/>
      <c r="U29" s="5"/>
      <c r="V29" s="5"/>
      <c r="W29" s="5"/>
      <c r="X29" s="5"/>
      <c r="Y29" s="5"/>
      <c r="Z29" s="4"/>
      <c r="AA29" s="4"/>
      <c r="AB29" s="4"/>
      <c r="AC29" s="3"/>
      <c r="AG29" s="2"/>
    </row>
    <row r="30" spans="1:33" s="1" customFormat="1" ht="30" customHeight="1">
      <c r="A30" s="9"/>
      <c r="B30" s="8"/>
      <c r="C30" s="8"/>
      <c r="D30" s="8"/>
      <c r="E30" s="8"/>
      <c r="F30" s="8"/>
      <c r="G30" s="8"/>
      <c r="H30" s="8"/>
      <c r="I30" s="8"/>
      <c r="J30" s="8"/>
      <c r="K30" s="8"/>
      <c r="L30" s="7"/>
      <c r="M30" s="7"/>
      <c r="N30" s="7"/>
      <c r="O30" s="7"/>
      <c r="P30" s="7"/>
      <c r="Q30" s="11" t="s">
        <v>1</v>
      </c>
      <c r="R30" s="10" t="s">
        <v>0</v>
      </c>
      <c r="S30" s="5"/>
      <c r="T30" s="5"/>
      <c r="U30" s="5"/>
      <c r="V30" s="5"/>
      <c r="W30" s="5"/>
      <c r="X30" s="5"/>
      <c r="Y30" s="5"/>
      <c r="Z30" s="4"/>
      <c r="AA30" s="4"/>
      <c r="AB30" s="4"/>
      <c r="AC30" s="3"/>
      <c r="AG30" s="2"/>
    </row>
    <row r="31" spans="1:33" s="1" customFormat="1" ht="30" customHeight="1">
      <c r="A31" s="9"/>
      <c r="B31" s="8"/>
      <c r="C31" s="8"/>
      <c r="D31" s="8"/>
      <c r="E31" s="8"/>
      <c r="F31" s="8"/>
      <c r="G31" s="8"/>
      <c r="H31" s="8"/>
      <c r="I31" s="8"/>
      <c r="J31" s="8"/>
      <c r="K31" s="8"/>
      <c r="L31" s="7"/>
      <c r="M31" s="7"/>
      <c r="N31" s="7"/>
      <c r="O31" s="7"/>
      <c r="P31" s="7"/>
      <c r="Q31" s="6"/>
      <c r="R31" s="5"/>
      <c r="S31" s="5"/>
      <c r="T31" s="5"/>
      <c r="U31" s="5"/>
      <c r="V31" s="5"/>
      <c r="W31" s="5"/>
      <c r="X31" s="5"/>
      <c r="Y31" s="5"/>
      <c r="Z31" s="4"/>
      <c r="AA31" s="4"/>
      <c r="AB31" s="4"/>
      <c r="AC31" s="3"/>
      <c r="AG31" s="2"/>
    </row>
    <row r="32" spans="1:33" s="1" customFormat="1" ht="30" customHeight="1">
      <c r="A32" s="9"/>
      <c r="B32" s="8"/>
      <c r="C32" s="8"/>
      <c r="D32" s="8"/>
      <c r="E32" s="8"/>
      <c r="F32" s="8"/>
      <c r="G32" s="8"/>
      <c r="H32" s="8"/>
      <c r="I32" s="8"/>
      <c r="J32" s="8"/>
      <c r="K32" s="8"/>
      <c r="L32" s="7"/>
      <c r="M32" s="7"/>
      <c r="N32" s="7"/>
      <c r="O32" s="7"/>
      <c r="P32" s="7"/>
      <c r="Q32" s="6"/>
      <c r="R32" s="5"/>
      <c r="S32" s="5"/>
      <c r="T32" s="5"/>
      <c r="U32" s="5"/>
      <c r="V32" s="5"/>
      <c r="W32" s="5"/>
      <c r="X32" s="5"/>
      <c r="Y32" s="5"/>
      <c r="Z32" s="4"/>
      <c r="AA32" s="4"/>
      <c r="AB32" s="4"/>
      <c r="AC32" s="3"/>
      <c r="AG32" s="2"/>
    </row>
  </sheetData>
  <hyperlinks>
    <hyperlink ref="R4" r:id="rId1" xr:uid="{4E84997B-989D-4330-9A4D-2EEE220F24F4}"/>
    <hyperlink ref="R6" r:id="rId2" xr:uid="{16FDEBE6-EEC5-4F81-9C8A-A50ACC7CE14D}"/>
    <hyperlink ref="R9" r:id="rId3" xr:uid="{44F53EDE-0400-462F-B074-D5B7597106BC}"/>
    <hyperlink ref="R10" r:id="rId4" xr:uid="{205AFF28-19E7-44F4-B742-15A2830F4C4A}"/>
    <hyperlink ref="R12" r:id="rId5" xr:uid="{C709AD60-20E0-44E7-800F-04674942E9FE}"/>
    <hyperlink ref="R13" r:id="rId6" xr:uid="{7D2DCEA9-EB9C-4D33-8CD2-AB59B3C71049}"/>
    <hyperlink ref="R14" r:id="rId7" xr:uid="{31CF0EF5-8DFB-4660-A54F-A2B7D2A62CEA}"/>
    <hyperlink ref="R16" r:id="rId8" xr:uid="{3BD64AEE-8731-4117-89C5-E915E8B7D485}"/>
    <hyperlink ref="R20" r:id="rId9" xr:uid="{617E82A8-0A09-4871-9CC1-3D19175D4669}"/>
    <hyperlink ref="R22" r:id="rId10" xr:uid="{52961682-5B17-47A1-85A7-64F8CEEE7FB0}"/>
    <hyperlink ref="R18" r:id="rId11" xr:uid="{0C982708-03DF-4126-A611-54DD2FFA8FCE}"/>
    <hyperlink ref="R24" r:id="rId12" xr:uid="{81F2BC90-1550-4ABA-B7E7-5ADC8EFDF867}"/>
    <hyperlink ref="R30" r:id="rId13" xr:uid="{097D749D-A709-4AF3-8BE4-19DE8A125F8B}"/>
    <hyperlink ref="R26" r:id="rId14" xr:uid="{F04BE3C0-9882-495A-9ED0-5EB144F57F5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41D1C-0E3A-4402-A7C7-85331BDF990E}">
  <dimension ref="A1:AQ296"/>
  <sheetViews>
    <sheetView zoomScaleNormal="100" workbookViewId="0">
      <selection activeCell="Z96" sqref="Z96"/>
    </sheetView>
  </sheetViews>
  <sheetFormatPr baseColWidth="10" defaultRowHeight="15"/>
  <cols>
    <col min="2" max="2" width="36" customWidth="1"/>
    <col min="3" max="3" width="18.5703125" customWidth="1"/>
    <col min="4" max="4" width="47.140625" customWidth="1"/>
    <col min="10" max="10" width="42.7109375" customWidth="1"/>
    <col min="26" max="26" width="3.7109375" customWidth="1"/>
    <col min="27" max="29" width="2.7109375" customWidth="1"/>
    <col min="30" max="30" width="3.7109375" customWidth="1"/>
    <col min="31" max="34" width="11.7109375" customWidth="1"/>
    <col min="35" max="35" width="12.7109375" customWidth="1"/>
    <col min="36" max="36" width="40.7109375" customWidth="1"/>
    <col min="38" max="38" width="12.7109375" customWidth="1"/>
    <col min="43" max="43" width="8.7109375" style="107" customWidth="1"/>
  </cols>
  <sheetData>
    <row r="1" spans="1:43">
      <c r="A1" s="21"/>
      <c r="B1" s="21"/>
      <c r="C1" s="21"/>
      <c r="D1" s="21"/>
      <c r="E1" s="21"/>
      <c r="F1" s="21"/>
      <c r="G1" s="21"/>
      <c r="H1" s="21"/>
      <c r="I1" s="21"/>
      <c r="J1" s="21"/>
      <c r="K1" s="21"/>
      <c r="L1" s="21"/>
      <c r="M1" s="21"/>
      <c r="N1" s="21"/>
      <c r="O1" s="21"/>
      <c r="P1" s="21"/>
      <c r="Q1" s="21"/>
      <c r="R1" s="21"/>
      <c r="S1" s="21"/>
      <c r="T1" s="21"/>
      <c r="U1" s="21"/>
      <c r="V1" s="21"/>
      <c r="W1" s="21"/>
      <c r="X1" s="21"/>
      <c r="Y1" s="21"/>
      <c r="AQ1" s="63">
        <v>1</v>
      </c>
    </row>
    <row r="2" spans="1:43" ht="18">
      <c r="A2" s="21"/>
      <c r="B2" s="21"/>
      <c r="C2" s="21"/>
      <c r="D2" s="21"/>
      <c r="E2" s="21"/>
      <c r="F2" s="21"/>
      <c r="G2" s="21"/>
      <c r="H2" s="21"/>
      <c r="I2" s="21"/>
      <c r="J2" s="21"/>
      <c r="K2" s="21"/>
      <c r="L2" s="21"/>
      <c r="M2" s="21"/>
      <c r="N2" s="21"/>
      <c r="O2" s="21"/>
      <c r="P2" s="21"/>
      <c r="Q2" s="21"/>
      <c r="R2" s="21"/>
      <c r="S2" s="21"/>
      <c r="T2" s="21"/>
      <c r="U2" s="21"/>
      <c r="V2" s="21"/>
      <c r="W2" s="21"/>
      <c r="X2" s="21"/>
      <c r="Y2" s="21"/>
      <c r="AD2" s="48" t="s">
        <v>345</v>
      </c>
      <c r="AQ2" s="63">
        <v>1</v>
      </c>
    </row>
    <row r="3" spans="1:43">
      <c r="A3" s="21"/>
      <c r="B3" s="21"/>
      <c r="C3" s="21"/>
      <c r="D3" s="47"/>
      <c r="E3" s="47"/>
      <c r="F3" s="21"/>
      <c r="G3" s="21"/>
      <c r="H3" s="21"/>
      <c r="I3" s="21"/>
      <c r="J3" s="47"/>
      <c r="K3" s="47"/>
      <c r="L3" s="21"/>
      <c r="M3" s="21"/>
      <c r="N3" s="21"/>
      <c r="O3" s="21"/>
      <c r="P3" s="21"/>
      <c r="Q3" s="21"/>
      <c r="R3" s="21"/>
      <c r="S3" s="21"/>
      <c r="T3" s="21"/>
      <c r="U3" s="21"/>
      <c r="V3" s="21"/>
      <c r="W3" s="21"/>
      <c r="X3" s="21"/>
      <c r="Y3" s="21"/>
      <c r="AQ3" s="63">
        <v>1</v>
      </c>
    </row>
    <row r="4" spans="1:43" ht="18">
      <c r="D4" s="46" t="s">
        <v>71</v>
      </c>
      <c r="E4" s="47" t="s">
        <v>73</v>
      </c>
      <c r="F4" s="21"/>
      <c r="G4" s="21"/>
      <c r="H4" s="21"/>
      <c r="I4" s="21"/>
      <c r="J4" s="46" t="s">
        <v>40</v>
      </c>
      <c r="K4" s="47" t="s">
        <v>42</v>
      </c>
      <c r="L4" s="21"/>
      <c r="M4" s="21"/>
      <c r="N4" s="21"/>
      <c r="O4" s="21"/>
      <c r="P4" s="21"/>
      <c r="Q4" s="21"/>
      <c r="R4" s="21"/>
      <c r="S4" s="21"/>
      <c r="T4" s="21"/>
      <c r="U4" s="21"/>
      <c r="V4" s="21"/>
      <c r="W4" s="21"/>
      <c r="X4" s="21"/>
      <c r="Y4" s="21"/>
      <c r="Z4" s="21"/>
      <c r="AA4" s="21"/>
      <c r="AB4" s="21"/>
      <c r="AC4" s="21"/>
      <c r="AD4" s="48" t="s">
        <v>346</v>
      </c>
      <c r="AE4" s="21"/>
      <c r="AF4" s="21"/>
      <c r="AG4" s="21"/>
      <c r="AH4" s="21"/>
      <c r="AI4" s="21"/>
      <c r="AJ4" s="21"/>
      <c r="AK4" s="21"/>
      <c r="AL4" s="21"/>
      <c r="AQ4" s="63">
        <v>1</v>
      </c>
    </row>
    <row r="5" spans="1:43" ht="18">
      <c r="D5" s="47"/>
      <c r="E5" s="47"/>
      <c r="F5" s="21"/>
      <c r="G5" s="21"/>
      <c r="H5" s="21"/>
      <c r="I5" s="21"/>
      <c r="J5" s="47"/>
      <c r="K5" s="47"/>
      <c r="L5" s="21"/>
      <c r="M5" s="21"/>
      <c r="N5" s="21"/>
      <c r="O5" s="21"/>
      <c r="P5" s="21"/>
      <c r="Q5" s="21"/>
      <c r="R5" s="21"/>
      <c r="S5" s="21"/>
      <c r="T5" s="21"/>
      <c r="U5" s="21"/>
      <c r="V5" s="21"/>
      <c r="W5" s="21"/>
      <c r="X5" s="21"/>
      <c r="Y5" s="21"/>
      <c r="Z5" s="21"/>
      <c r="AA5" s="21"/>
      <c r="AB5" s="21"/>
      <c r="AC5" s="21"/>
      <c r="AD5" s="48" t="s">
        <v>347</v>
      </c>
      <c r="AE5" s="48"/>
      <c r="AF5" s="21"/>
      <c r="AG5" s="21"/>
      <c r="AH5" s="21"/>
      <c r="AI5" s="21"/>
      <c r="AJ5" s="21"/>
      <c r="AK5" s="21"/>
      <c r="AL5" s="21"/>
      <c r="AM5" s="21"/>
      <c r="AN5" s="21"/>
      <c r="AO5" s="21"/>
      <c r="AP5" s="21"/>
      <c r="AQ5" s="63">
        <v>1</v>
      </c>
    </row>
    <row r="6" spans="1:43">
      <c r="D6" s="46" t="s">
        <v>67</v>
      </c>
      <c r="E6" s="47" t="s">
        <v>69</v>
      </c>
      <c r="F6" s="21"/>
      <c r="G6" s="21"/>
      <c r="H6" s="21"/>
      <c r="I6" s="21"/>
      <c r="J6" s="46" t="s">
        <v>147</v>
      </c>
      <c r="K6" s="47" t="s">
        <v>15</v>
      </c>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63">
        <v>1</v>
      </c>
    </row>
    <row r="7" spans="1:43" ht="16.5" thickBot="1">
      <c r="D7" s="47"/>
      <c r="E7" s="47"/>
      <c r="F7" s="21"/>
      <c r="G7" s="21"/>
      <c r="H7" s="21"/>
      <c r="I7" s="21"/>
      <c r="J7" s="47"/>
      <c r="K7" s="47"/>
      <c r="L7" s="21"/>
      <c r="M7" s="21"/>
      <c r="N7" s="21"/>
      <c r="O7" s="21"/>
      <c r="P7" s="21"/>
      <c r="Q7" s="21"/>
      <c r="R7" s="21"/>
      <c r="S7" s="21"/>
      <c r="T7" s="21"/>
      <c r="U7" s="21"/>
      <c r="V7" s="21"/>
      <c r="W7" s="21"/>
      <c r="X7" s="21"/>
      <c r="Y7" s="21"/>
      <c r="Z7" s="64" t="s">
        <v>348</v>
      </c>
      <c r="AA7" s="65">
        <v>2</v>
      </c>
      <c r="AB7" s="65">
        <v>2</v>
      </c>
      <c r="AC7" s="65">
        <v>2</v>
      </c>
      <c r="AD7" s="65">
        <v>3</v>
      </c>
      <c r="AE7" s="65">
        <v>11</v>
      </c>
      <c r="AF7" s="65">
        <v>11</v>
      </c>
      <c r="AG7" s="65">
        <v>11</v>
      </c>
      <c r="AH7" s="65">
        <v>11</v>
      </c>
      <c r="AI7" s="65">
        <v>12</v>
      </c>
      <c r="AJ7" s="66">
        <v>40</v>
      </c>
      <c r="AM7" s="21"/>
      <c r="AN7" s="21"/>
      <c r="AO7" s="21"/>
      <c r="AP7" s="21"/>
      <c r="AQ7" s="63">
        <v>1</v>
      </c>
    </row>
    <row r="8" spans="1:43" ht="15.75" thickBot="1">
      <c r="D8" s="46" t="s">
        <v>45</v>
      </c>
      <c r="E8" s="47" t="s">
        <v>47</v>
      </c>
      <c r="F8" s="21"/>
      <c r="G8" s="21"/>
      <c r="H8" s="21"/>
      <c r="I8" s="21"/>
      <c r="J8" s="46" t="s">
        <v>58</v>
      </c>
      <c r="K8" s="47" t="s">
        <v>60</v>
      </c>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63">
        <v>1</v>
      </c>
    </row>
    <row r="9" spans="1:43" ht="18">
      <c r="D9" s="47"/>
      <c r="E9" s="47"/>
      <c r="F9" s="21"/>
      <c r="G9" s="21"/>
      <c r="H9" s="21"/>
      <c r="I9" s="21"/>
      <c r="J9" s="47"/>
      <c r="K9" s="47"/>
      <c r="L9" s="21"/>
      <c r="M9" s="21"/>
      <c r="N9" s="21"/>
      <c r="O9" s="21"/>
      <c r="P9" s="21"/>
      <c r="Q9" s="21"/>
      <c r="R9" s="21"/>
      <c r="S9" s="21"/>
      <c r="T9" s="21"/>
      <c r="U9" s="21"/>
      <c r="V9" s="21"/>
      <c r="W9" s="21"/>
      <c r="X9" s="21"/>
      <c r="Y9" s="21"/>
      <c r="Z9" s="67" t="s">
        <v>348</v>
      </c>
      <c r="AA9" s="21"/>
      <c r="AB9" s="21"/>
      <c r="AC9" s="21"/>
      <c r="AD9" s="48" t="s">
        <v>349</v>
      </c>
      <c r="AE9" s="68"/>
      <c r="AF9" s="69"/>
      <c r="AG9" s="69"/>
      <c r="AH9" s="69"/>
      <c r="AI9" s="69"/>
      <c r="AJ9" s="69"/>
      <c r="AK9" s="21"/>
      <c r="AL9" s="21"/>
      <c r="AM9" s="21"/>
      <c r="AN9" s="21"/>
      <c r="AO9" s="21"/>
      <c r="AP9" s="21"/>
      <c r="AQ9" s="63">
        <v>1</v>
      </c>
    </row>
    <row r="10" spans="1:43">
      <c r="D10" s="46" t="s">
        <v>117</v>
      </c>
      <c r="E10" s="47" t="s">
        <v>15</v>
      </c>
      <c r="F10" s="21"/>
      <c r="G10" s="21"/>
      <c r="H10" s="21"/>
      <c r="I10" s="21"/>
      <c r="J10" s="46" t="s">
        <v>158</v>
      </c>
      <c r="K10" s="43" t="s">
        <v>15</v>
      </c>
      <c r="L10" s="21"/>
      <c r="M10" s="21"/>
      <c r="N10" s="21"/>
      <c r="O10" s="21"/>
      <c r="P10" s="21"/>
      <c r="Q10" s="21"/>
      <c r="R10" s="21"/>
      <c r="S10" s="21"/>
      <c r="T10" s="21"/>
      <c r="U10" s="21"/>
      <c r="V10" s="21"/>
      <c r="W10" s="21"/>
      <c r="X10" s="21"/>
      <c r="Y10" s="21"/>
      <c r="Z10" s="70" t="s">
        <v>348</v>
      </c>
      <c r="AA10" s="21"/>
      <c r="AB10" s="21"/>
      <c r="AC10" s="21"/>
      <c r="AD10" s="69"/>
      <c r="AE10" s="69"/>
      <c r="AF10" s="69"/>
      <c r="AG10" s="69"/>
      <c r="AH10" s="69"/>
      <c r="AI10" s="69"/>
      <c r="AJ10" s="69"/>
      <c r="AK10" s="21"/>
      <c r="AL10" s="21"/>
      <c r="AM10" s="21"/>
      <c r="AN10" s="21"/>
      <c r="AO10" s="21"/>
      <c r="AP10" s="21"/>
      <c r="AQ10" s="63">
        <v>1</v>
      </c>
    </row>
    <row r="11" spans="1:43">
      <c r="D11" s="47"/>
      <c r="E11" s="47"/>
      <c r="F11" s="21"/>
      <c r="G11" s="21"/>
      <c r="H11" s="21"/>
      <c r="I11" s="21"/>
      <c r="J11" s="47"/>
      <c r="K11" s="47"/>
      <c r="L11" s="21"/>
      <c r="M11" s="21"/>
      <c r="N11" s="21"/>
      <c r="O11" s="21"/>
      <c r="P11" s="21"/>
      <c r="Q11" s="21"/>
      <c r="R11" s="21"/>
      <c r="S11" s="21"/>
      <c r="T11" s="21"/>
      <c r="U11" s="21"/>
      <c r="V11" s="21"/>
      <c r="W11" s="21"/>
      <c r="X11" s="21"/>
      <c r="Y11" s="21"/>
      <c r="Z11" s="70" t="s">
        <v>348</v>
      </c>
      <c r="AA11" s="21"/>
      <c r="AB11" s="21"/>
      <c r="AC11" s="21"/>
      <c r="AD11" s="71" t="s">
        <v>350</v>
      </c>
      <c r="AE11" s="71" t="s">
        <v>351</v>
      </c>
      <c r="AF11" s="71" t="s">
        <v>352</v>
      </c>
      <c r="AG11" s="71" t="s">
        <v>353</v>
      </c>
      <c r="AH11" s="71" t="s">
        <v>354</v>
      </c>
      <c r="AI11" s="71" t="s">
        <v>355</v>
      </c>
      <c r="AJ11" s="72" t="s">
        <v>356</v>
      </c>
      <c r="AK11" s="21"/>
      <c r="AM11" s="21"/>
      <c r="AN11" s="21"/>
      <c r="AO11" s="21"/>
      <c r="AP11" s="21"/>
      <c r="AQ11" s="63">
        <v>1</v>
      </c>
    </row>
    <row r="12" spans="1:43">
      <c r="D12" s="46" t="s">
        <v>155</v>
      </c>
      <c r="E12" s="47" t="s">
        <v>15</v>
      </c>
      <c r="F12" s="21"/>
      <c r="G12" s="21"/>
      <c r="H12" s="21"/>
      <c r="I12" s="21"/>
      <c r="J12" s="46" t="s">
        <v>159</v>
      </c>
      <c r="K12" s="43" t="s">
        <v>15</v>
      </c>
      <c r="L12" s="21"/>
      <c r="M12" s="21"/>
      <c r="N12" s="21"/>
      <c r="O12" s="21"/>
      <c r="P12" s="21"/>
      <c r="Q12" s="21"/>
      <c r="R12" s="21"/>
      <c r="S12" s="21"/>
      <c r="T12" s="21"/>
      <c r="U12" s="21"/>
      <c r="V12" s="21"/>
      <c r="W12" s="21"/>
      <c r="X12" s="21"/>
      <c r="Y12" s="21"/>
      <c r="Z12" s="70" t="s">
        <v>348</v>
      </c>
      <c r="AA12" s="21"/>
      <c r="AB12" s="21"/>
      <c r="AC12" s="21"/>
      <c r="AD12" s="73"/>
      <c r="AE12" s="561" t="s">
        <v>357</v>
      </c>
      <c r="AF12" s="563" t="s">
        <v>358</v>
      </c>
      <c r="AG12" s="565" t="s">
        <v>359</v>
      </c>
      <c r="AH12" s="567" t="s">
        <v>360</v>
      </c>
      <c r="AI12" s="569" t="s">
        <v>361</v>
      </c>
      <c r="AJ12" s="74" t="s">
        <v>362</v>
      </c>
      <c r="AK12" s="21"/>
      <c r="AL12" s="571" t="s">
        <v>361</v>
      </c>
      <c r="AM12" s="21"/>
      <c r="AN12" s="21"/>
      <c r="AO12" s="21"/>
      <c r="AP12" s="21"/>
      <c r="AQ12" s="63">
        <v>1</v>
      </c>
    </row>
    <row r="13" spans="1:43">
      <c r="D13" s="47"/>
      <c r="E13" s="47"/>
      <c r="F13" s="21"/>
      <c r="G13" s="21"/>
      <c r="H13" s="21"/>
      <c r="I13" s="21"/>
      <c r="J13" s="47"/>
      <c r="K13" s="47"/>
      <c r="L13" s="21"/>
      <c r="M13" s="21"/>
      <c r="N13" s="21"/>
      <c r="O13" s="21"/>
      <c r="P13" s="21"/>
      <c r="Q13" s="21"/>
      <c r="R13" s="21"/>
      <c r="S13" s="21"/>
      <c r="T13" s="21"/>
      <c r="U13" s="21"/>
      <c r="V13" s="21"/>
      <c r="W13" s="21"/>
      <c r="X13" s="21"/>
      <c r="Y13" s="21"/>
      <c r="Z13" s="70" t="s">
        <v>348</v>
      </c>
      <c r="AA13" s="21"/>
      <c r="AB13" s="21"/>
      <c r="AC13" s="21"/>
      <c r="AD13" s="75"/>
      <c r="AE13" s="562"/>
      <c r="AF13" s="564"/>
      <c r="AG13" s="566"/>
      <c r="AH13" s="568"/>
      <c r="AI13" s="570"/>
      <c r="AJ13" s="76" t="s">
        <v>363</v>
      </c>
      <c r="AK13" s="21"/>
      <c r="AL13" s="570"/>
      <c r="AM13" s="21"/>
      <c r="AN13" s="21"/>
      <c r="AO13" s="21"/>
      <c r="AP13" s="21"/>
      <c r="AQ13" s="63">
        <v>1</v>
      </c>
    </row>
    <row r="14" spans="1:43" ht="17.25">
      <c r="D14" s="46" t="s">
        <v>148</v>
      </c>
      <c r="E14" s="47" t="s">
        <v>15</v>
      </c>
      <c r="F14" s="21"/>
      <c r="G14" s="21"/>
      <c r="H14" s="21"/>
      <c r="I14" s="21"/>
      <c r="J14" s="46" t="s">
        <v>156</v>
      </c>
      <c r="K14" s="43" t="s">
        <v>15</v>
      </c>
      <c r="L14" s="21"/>
      <c r="M14" s="21"/>
      <c r="N14" s="21"/>
      <c r="O14" s="21"/>
      <c r="P14" s="21"/>
      <c r="Q14" s="21"/>
      <c r="R14" s="21"/>
      <c r="S14" s="21"/>
      <c r="T14" s="21"/>
      <c r="U14" s="21"/>
      <c r="V14" s="21"/>
      <c r="W14" s="21"/>
      <c r="X14" s="21"/>
      <c r="Y14" s="21"/>
      <c r="Z14" s="70" t="s">
        <v>348</v>
      </c>
      <c r="AA14" s="21"/>
      <c r="AB14" s="21"/>
      <c r="AC14" s="21"/>
      <c r="AD14" s="77">
        <v>1</v>
      </c>
      <c r="AE14" s="78"/>
      <c r="AF14" s="79"/>
      <c r="AG14" s="80"/>
      <c r="AH14" s="81"/>
      <c r="AI14" s="82">
        <v>1.3</v>
      </c>
      <c r="AJ14" s="83" t="s">
        <v>364</v>
      </c>
      <c r="AK14" s="21"/>
      <c r="AL14" s="82"/>
      <c r="AM14" s="21"/>
      <c r="AN14" s="21"/>
      <c r="AO14" s="21"/>
      <c r="AP14" s="21"/>
      <c r="AQ14" s="63">
        <v>1</v>
      </c>
    </row>
    <row r="15" spans="1:43" ht="17.25">
      <c r="D15" s="47"/>
      <c r="E15" s="47"/>
      <c r="F15" s="21"/>
      <c r="G15" s="21"/>
      <c r="H15" s="21"/>
      <c r="I15" s="21"/>
      <c r="J15" s="47"/>
      <c r="K15" s="47"/>
      <c r="L15" s="21"/>
      <c r="M15" s="21"/>
      <c r="N15" s="21"/>
      <c r="O15" s="21"/>
      <c r="P15" s="21"/>
      <c r="Q15" s="21"/>
      <c r="R15" s="21"/>
      <c r="S15" s="21"/>
      <c r="T15" s="21"/>
      <c r="U15" s="21"/>
      <c r="V15" s="21"/>
      <c r="W15" s="21"/>
      <c r="X15" s="21"/>
      <c r="Y15" s="21"/>
      <c r="Z15" s="70" t="s">
        <v>348</v>
      </c>
      <c r="AA15" s="21"/>
      <c r="AB15" s="21"/>
      <c r="AC15" s="21"/>
      <c r="AD15" s="77">
        <v>2</v>
      </c>
      <c r="AE15" s="78"/>
      <c r="AF15" s="79"/>
      <c r="AG15" s="84"/>
      <c r="AH15" s="85"/>
      <c r="AI15" s="82">
        <v>1.18</v>
      </c>
      <c r="AJ15" s="83" t="s">
        <v>365</v>
      </c>
      <c r="AK15" s="21"/>
      <c r="AL15" s="82">
        <v>1.26</v>
      </c>
      <c r="AM15" s="21"/>
      <c r="AN15" s="21"/>
      <c r="AO15" s="21"/>
      <c r="AP15" s="21"/>
      <c r="AQ15" s="63">
        <v>1</v>
      </c>
    </row>
    <row r="16" spans="1:43" ht="17.25">
      <c r="D16" s="46" t="s">
        <v>64</v>
      </c>
      <c r="E16" s="47" t="s">
        <v>66</v>
      </c>
      <c r="F16" s="21"/>
      <c r="G16" s="21"/>
      <c r="H16" s="21"/>
      <c r="I16" s="21"/>
      <c r="J16" s="46" t="s">
        <v>150</v>
      </c>
      <c r="K16" s="43" t="s">
        <v>15</v>
      </c>
      <c r="L16" s="21"/>
      <c r="M16" s="21"/>
      <c r="N16" s="21"/>
      <c r="O16" s="21"/>
      <c r="P16" s="21"/>
      <c r="Q16" s="21"/>
      <c r="R16" s="21"/>
      <c r="S16" s="21"/>
      <c r="T16" s="21"/>
      <c r="U16" s="21"/>
      <c r="V16" s="21"/>
      <c r="W16" s="21"/>
      <c r="X16" s="21"/>
      <c r="Y16" s="21"/>
      <c r="Z16" s="70" t="s">
        <v>348</v>
      </c>
      <c r="AA16" s="21"/>
      <c r="AB16" s="21"/>
      <c r="AC16" s="21"/>
      <c r="AD16" s="77">
        <v>3</v>
      </c>
      <c r="AE16" s="78"/>
      <c r="AF16" s="79"/>
      <c r="AG16" s="84"/>
      <c r="AH16" s="85"/>
      <c r="AI16" s="82">
        <v>1.32</v>
      </c>
      <c r="AJ16" s="83" t="s">
        <v>366</v>
      </c>
      <c r="AK16" s="21"/>
      <c r="AL16" s="82"/>
      <c r="AM16" s="21"/>
      <c r="AN16" s="21"/>
      <c r="AO16" s="21"/>
      <c r="AP16" s="21"/>
      <c r="AQ16" s="63">
        <v>1</v>
      </c>
    </row>
    <row r="17" spans="4:43" ht="17.25">
      <c r="D17" s="47"/>
      <c r="E17" s="47"/>
      <c r="F17" s="21"/>
      <c r="G17" s="21"/>
      <c r="H17" s="21"/>
      <c r="I17" s="21"/>
      <c r="J17" s="47"/>
      <c r="K17" s="47"/>
      <c r="L17" s="21"/>
      <c r="M17" s="21"/>
      <c r="N17" s="21"/>
      <c r="O17" s="21"/>
      <c r="P17" s="21"/>
      <c r="Q17" s="21"/>
      <c r="R17" s="21"/>
      <c r="S17" s="21"/>
      <c r="T17" s="21"/>
      <c r="U17" s="21"/>
      <c r="V17" s="21"/>
      <c r="W17" s="21"/>
      <c r="X17" s="21"/>
      <c r="Y17" s="21"/>
      <c r="Z17" s="70" t="s">
        <v>348</v>
      </c>
      <c r="AA17" s="21"/>
      <c r="AB17" s="21"/>
      <c r="AC17" s="21"/>
      <c r="AD17" s="77">
        <v>4</v>
      </c>
      <c r="AE17" s="78"/>
      <c r="AF17" s="79"/>
      <c r="AG17" s="84"/>
      <c r="AH17" s="85"/>
      <c r="AI17" s="82">
        <v>1.42</v>
      </c>
      <c r="AJ17" s="83" t="s">
        <v>367</v>
      </c>
      <c r="AK17" s="21"/>
      <c r="AL17" s="82"/>
      <c r="AM17" s="21"/>
      <c r="AN17" s="21"/>
      <c r="AO17" s="21"/>
      <c r="AP17" s="21"/>
      <c r="AQ17" s="63">
        <v>1</v>
      </c>
    </row>
    <row r="18" spans="4:43" ht="17.25">
      <c r="D18" s="46" t="s">
        <v>153</v>
      </c>
      <c r="E18" s="43" t="s">
        <v>15</v>
      </c>
      <c r="F18" s="21"/>
      <c r="G18" s="21"/>
      <c r="H18" s="21"/>
      <c r="I18" s="21"/>
      <c r="J18" s="46" t="s">
        <v>35</v>
      </c>
      <c r="K18" s="47" t="s">
        <v>37</v>
      </c>
      <c r="L18" s="21"/>
      <c r="M18" s="21"/>
      <c r="N18" s="21"/>
      <c r="O18" s="21"/>
      <c r="P18" s="21"/>
      <c r="Q18" s="21"/>
      <c r="R18" s="21"/>
      <c r="S18" s="21"/>
      <c r="T18" s="21"/>
      <c r="U18" s="21"/>
      <c r="V18" s="21"/>
      <c r="W18" s="21"/>
      <c r="X18" s="21"/>
      <c r="Y18" s="21"/>
      <c r="Z18" s="70" t="s">
        <v>348</v>
      </c>
      <c r="AA18" s="21"/>
      <c r="AB18" s="21"/>
      <c r="AC18" s="21"/>
      <c r="AD18" s="77">
        <v>5</v>
      </c>
      <c r="AE18" s="78"/>
      <c r="AF18" s="79"/>
      <c r="AG18" s="84"/>
      <c r="AH18" s="85"/>
      <c r="AI18" s="82">
        <v>1.18</v>
      </c>
      <c r="AJ18" s="83" t="s">
        <v>368</v>
      </c>
      <c r="AK18" s="21"/>
      <c r="AL18" s="82">
        <v>1.25</v>
      </c>
      <c r="AM18" s="21"/>
      <c r="AN18" s="21"/>
      <c r="AO18" s="21"/>
      <c r="AP18" s="21"/>
      <c r="AQ18" s="63">
        <v>1</v>
      </c>
    </row>
    <row r="19" spans="4:43">
      <c r="D19" s="47"/>
      <c r="E19" s="47"/>
      <c r="F19" s="21"/>
      <c r="G19" s="21"/>
      <c r="H19" s="21"/>
      <c r="I19" s="21"/>
      <c r="J19" s="47"/>
      <c r="K19" s="47"/>
      <c r="L19" s="21"/>
      <c r="M19" s="21"/>
      <c r="N19" s="21"/>
      <c r="O19" s="21"/>
      <c r="P19" s="21"/>
      <c r="Q19" s="21"/>
      <c r="R19" s="21"/>
      <c r="S19" s="21"/>
      <c r="T19" s="21"/>
      <c r="U19" s="21"/>
      <c r="V19" s="21"/>
      <c r="W19" s="21"/>
      <c r="X19" s="21"/>
      <c r="Y19" s="21"/>
      <c r="Z19" s="70" t="s">
        <v>348</v>
      </c>
      <c r="AA19" s="21"/>
      <c r="AB19" s="21"/>
      <c r="AC19" s="21"/>
      <c r="AD19" s="86"/>
      <c r="AE19" s="86"/>
      <c r="AF19" s="86"/>
      <c r="AG19" s="86"/>
      <c r="AH19" s="86"/>
      <c r="AI19" s="86"/>
      <c r="AJ19" s="86"/>
      <c r="AK19" s="21"/>
      <c r="AM19" s="21"/>
      <c r="AN19" s="21"/>
      <c r="AO19" s="21"/>
      <c r="AP19" s="21"/>
      <c r="AQ19" s="63">
        <v>1</v>
      </c>
    </row>
    <row r="20" spans="4:43" ht="18">
      <c r="D20" s="46" t="s">
        <v>154</v>
      </c>
      <c r="E20" s="43" t="s">
        <v>15</v>
      </c>
      <c r="F20" s="21"/>
      <c r="G20" s="21"/>
      <c r="H20" s="21"/>
      <c r="I20" s="21"/>
      <c r="J20" s="46" t="s">
        <v>151</v>
      </c>
      <c r="K20" s="43" t="s">
        <v>15</v>
      </c>
      <c r="L20" s="21"/>
      <c r="M20" s="21"/>
      <c r="N20" s="21"/>
      <c r="O20" s="21"/>
      <c r="P20" s="21"/>
      <c r="Q20" s="21"/>
      <c r="R20" s="21"/>
      <c r="S20" s="21"/>
      <c r="T20" s="21"/>
      <c r="U20" s="21"/>
      <c r="V20" s="21"/>
      <c r="W20" s="21"/>
      <c r="X20" s="21"/>
      <c r="Y20" s="21"/>
      <c r="Z20" s="70" t="s">
        <v>348</v>
      </c>
      <c r="AA20" s="21"/>
      <c r="AB20" s="21"/>
      <c r="AC20" s="21"/>
      <c r="AD20" s="23" t="s">
        <v>349</v>
      </c>
      <c r="AE20" s="68"/>
      <c r="AF20" s="86"/>
      <c r="AG20" s="86"/>
      <c r="AH20" s="86"/>
      <c r="AI20" s="86"/>
      <c r="AJ20" s="86"/>
      <c r="AK20" s="21"/>
      <c r="AM20" s="21"/>
      <c r="AN20" s="21"/>
      <c r="AO20" s="21"/>
      <c r="AP20" s="21"/>
      <c r="AQ20" s="63">
        <v>1</v>
      </c>
    </row>
    <row r="21" spans="4:43">
      <c r="D21" s="47"/>
      <c r="E21" s="47"/>
      <c r="F21" s="21"/>
      <c r="G21" s="21"/>
      <c r="H21" s="21"/>
      <c r="I21" s="21"/>
      <c r="J21" s="47"/>
      <c r="K21" s="47"/>
      <c r="L21" s="21"/>
      <c r="M21" s="21"/>
      <c r="N21" s="21"/>
      <c r="O21" s="21"/>
      <c r="P21" s="21"/>
      <c r="Q21" s="21"/>
      <c r="R21" s="21"/>
      <c r="S21" s="21"/>
      <c r="T21" s="21"/>
      <c r="U21" s="21"/>
      <c r="V21" s="21"/>
      <c r="W21" s="21"/>
      <c r="X21" s="21"/>
      <c r="Y21" s="21"/>
      <c r="Z21" s="70" t="s">
        <v>348</v>
      </c>
      <c r="AA21" s="21"/>
      <c r="AB21" s="21"/>
      <c r="AC21" s="21"/>
      <c r="AD21" s="86"/>
      <c r="AE21" s="86"/>
      <c r="AF21" s="86"/>
      <c r="AG21" s="86"/>
      <c r="AH21" s="86"/>
      <c r="AI21" s="86"/>
      <c r="AJ21" s="86"/>
      <c r="AK21" s="21"/>
      <c r="AM21" s="21"/>
      <c r="AN21" s="21"/>
      <c r="AO21" s="21"/>
      <c r="AP21" s="21"/>
      <c r="AQ21" s="63">
        <v>1</v>
      </c>
    </row>
    <row r="22" spans="4:43">
      <c r="D22" s="46" t="s">
        <v>146</v>
      </c>
      <c r="E22" s="43" t="s">
        <v>15</v>
      </c>
      <c r="F22" s="21"/>
      <c r="G22" s="21"/>
      <c r="H22" s="21"/>
      <c r="I22" s="21"/>
      <c r="J22" s="46" t="s">
        <v>152</v>
      </c>
      <c r="K22" s="43" t="s">
        <v>15</v>
      </c>
      <c r="L22" s="21"/>
      <c r="M22" s="21"/>
      <c r="N22" s="21"/>
      <c r="O22" s="21"/>
      <c r="P22" s="21"/>
      <c r="Q22" s="21"/>
      <c r="R22" s="21"/>
      <c r="S22" s="21"/>
      <c r="T22" s="21"/>
      <c r="U22" s="21"/>
      <c r="V22" s="21"/>
      <c r="W22" s="21"/>
      <c r="X22" s="21"/>
      <c r="Y22" s="21"/>
      <c r="Z22" s="70" t="s">
        <v>348</v>
      </c>
      <c r="AA22" s="21"/>
      <c r="AB22" s="21"/>
      <c r="AC22" s="21"/>
      <c r="AD22" s="71" t="s">
        <v>350</v>
      </c>
      <c r="AE22" s="71" t="s">
        <v>351</v>
      </c>
      <c r="AF22" s="71" t="s">
        <v>352</v>
      </c>
      <c r="AG22" s="71" t="s">
        <v>353</v>
      </c>
      <c r="AH22" s="71" t="s">
        <v>354</v>
      </c>
      <c r="AI22" s="71" t="s">
        <v>355</v>
      </c>
      <c r="AJ22" s="72" t="s">
        <v>356</v>
      </c>
      <c r="AK22" s="21"/>
      <c r="AM22" s="21"/>
      <c r="AN22" s="21"/>
      <c r="AO22" s="21"/>
      <c r="AP22" s="21"/>
      <c r="AQ22" s="63">
        <v>1</v>
      </c>
    </row>
    <row r="23" spans="4:43">
      <c r="D23" s="47"/>
      <c r="E23" s="47"/>
      <c r="F23" s="21"/>
      <c r="G23" s="21"/>
      <c r="H23" s="21"/>
      <c r="I23" s="21"/>
      <c r="J23" s="47"/>
      <c r="K23" s="47"/>
      <c r="L23" s="21"/>
      <c r="M23" s="21"/>
      <c r="N23" s="21"/>
      <c r="O23" s="21"/>
      <c r="P23" s="21"/>
      <c r="Q23" s="21"/>
      <c r="R23" s="21"/>
      <c r="S23" s="21"/>
      <c r="T23" s="21"/>
      <c r="U23" s="21"/>
      <c r="V23" s="21"/>
      <c r="W23" s="21"/>
      <c r="X23" s="21"/>
      <c r="Y23" s="21"/>
      <c r="Z23" s="70" t="s">
        <v>348</v>
      </c>
      <c r="AA23" s="21"/>
      <c r="AB23" s="21"/>
      <c r="AC23" s="21"/>
      <c r="AD23" s="73"/>
      <c r="AE23" s="561" t="s">
        <v>357</v>
      </c>
      <c r="AF23" s="563" t="s">
        <v>358</v>
      </c>
      <c r="AG23" s="565" t="s">
        <v>359</v>
      </c>
      <c r="AH23" s="567" t="s">
        <v>360</v>
      </c>
      <c r="AI23" s="569" t="s">
        <v>361</v>
      </c>
      <c r="AJ23" s="74" t="s">
        <v>362</v>
      </c>
      <c r="AK23" s="21"/>
      <c r="AL23" s="571" t="s">
        <v>361</v>
      </c>
      <c r="AM23" s="21"/>
      <c r="AN23" s="21"/>
      <c r="AO23" s="21"/>
      <c r="AP23" s="21"/>
      <c r="AQ23" s="63">
        <v>1</v>
      </c>
    </row>
    <row r="24" spans="4:43">
      <c r="D24" s="46" t="s">
        <v>68</v>
      </c>
      <c r="E24" s="47" t="s">
        <v>70</v>
      </c>
      <c r="F24" s="21"/>
      <c r="G24" s="21"/>
      <c r="H24" s="21"/>
      <c r="I24" s="21"/>
      <c r="J24" s="46" t="s">
        <v>54</v>
      </c>
      <c r="K24" s="47" t="s">
        <v>56</v>
      </c>
      <c r="L24" s="21"/>
      <c r="M24" s="21"/>
      <c r="N24" s="21"/>
      <c r="O24" s="21"/>
      <c r="P24" s="21"/>
      <c r="Q24" s="21"/>
      <c r="R24" s="21"/>
      <c r="S24" s="21"/>
      <c r="T24" s="21"/>
      <c r="U24" s="21"/>
      <c r="V24" s="21"/>
      <c r="W24" s="21"/>
      <c r="X24" s="21"/>
      <c r="Y24" s="21"/>
      <c r="Z24" s="70" t="s">
        <v>348</v>
      </c>
      <c r="AA24" s="21"/>
      <c r="AB24" s="21"/>
      <c r="AC24" s="21"/>
      <c r="AD24" s="75"/>
      <c r="AE24" s="562"/>
      <c r="AF24" s="564"/>
      <c r="AG24" s="566"/>
      <c r="AH24" s="568"/>
      <c r="AI24" s="570"/>
      <c r="AJ24" s="76" t="s">
        <v>363</v>
      </c>
      <c r="AK24" s="21"/>
      <c r="AL24" s="570"/>
      <c r="AM24" s="21"/>
      <c r="AN24" s="21"/>
      <c r="AO24" s="21"/>
      <c r="AP24" s="21"/>
      <c r="AQ24" s="63">
        <v>1</v>
      </c>
    </row>
    <row r="25" spans="4:43" ht="17.25">
      <c r="D25" s="47"/>
      <c r="E25" s="47"/>
      <c r="F25" s="21"/>
      <c r="G25" s="21"/>
      <c r="H25" s="21"/>
      <c r="I25" s="21"/>
      <c r="J25" s="47"/>
      <c r="K25" s="47"/>
      <c r="L25" s="21"/>
      <c r="M25" s="21"/>
      <c r="N25" s="21"/>
      <c r="O25" s="21"/>
      <c r="P25" s="21"/>
      <c r="Q25" s="21"/>
      <c r="R25" s="21"/>
      <c r="S25" s="21"/>
      <c r="T25" s="21"/>
      <c r="U25" s="21"/>
      <c r="V25" s="21"/>
      <c r="W25" s="21"/>
      <c r="X25" s="21"/>
      <c r="Y25" s="21"/>
      <c r="Z25" s="70" t="s">
        <v>348</v>
      </c>
      <c r="AA25" s="21"/>
      <c r="AB25" s="21"/>
      <c r="AC25" s="21"/>
      <c r="AD25" s="77">
        <v>1</v>
      </c>
      <c r="AE25" s="78"/>
      <c r="AF25" s="79"/>
      <c r="AG25" s="80"/>
      <c r="AH25" s="81"/>
      <c r="AI25" s="82">
        <v>1.18</v>
      </c>
      <c r="AJ25" s="83" t="s">
        <v>369</v>
      </c>
      <c r="AK25" s="21"/>
      <c r="AL25" s="82"/>
      <c r="AM25" s="21"/>
      <c r="AN25" s="21"/>
      <c r="AO25" s="21"/>
      <c r="AP25" s="21"/>
      <c r="AQ25" s="63">
        <v>1</v>
      </c>
    </row>
    <row r="26" spans="4:43" ht="17.25">
      <c r="D26" s="46" t="s">
        <v>145</v>
      </c>
      <c r="E26" s="43" t="s">
        <v>15</v>
      </c>
      <c r="F26" s="21"/>
      <c r="G26" s="21"/>
      <c r="H26" s="21"/>
      <c r="I26" s="21"/>
      <c r="J26" s="46" t="s">
        <v>51</v>
      </c>
      <c r="K26" s="47" t="s">
        <v>52</v>
      </c>
      <c r="L26" s="21"/>
      <c r="M26" s="21"/>
      <c r="N26" s="21"/>
      <c r="O26" s="21"/>
      <c r="P26" s="21"/>
      <c r="Q26" s="21"/>
      <c r="R26" s="21"/>
      <c r="S26" s="21"/>
      <c r="T26" s="21"/>
      <c r="U26" s="21"/>
      <c r="V26" s="21"/>
      <c r="W26" s="21"/>
      <c r="X26" s="21"/>
      <c r="Y26" s="21"/>
      <c r="Z26" s="70" t="s">
        <v>348</v>
      </c>
      <c r="AA26" s="21"/>
      <c r="AB26" s="21"/>
      <c r="AC26" s="21"/>
      <c r="AD26" s="77">
        <v>2</v>
      </c>
      <c r="AE26" s="78"/>
      <c r="AF26" s="79"/>
      <c r="AG26" s="84"/>
      <c r="AH26" s="85"/>
      <c r="AI26" s="82">
        <v>1.05</v>
      </c>
      <c r="AJ26" s="83" t="s">
        <v>370</v>
      </c>
      <c r="AK26" s="21"/>
      <c r="AL26" s="82">
        <v>1.1200000000000001</v>
      </c>
      <c r="AM26" s="21"/>
      <c r="AN26" s="21"/>
      <c r="AO26" s="21"/>
      <c r="AP26" s="21"/>
      <c r="AQ26" s="63">
        <v>1</v>
      </c>
    </row>
    <row r="27" spans="4:43" ht="17.25">
      <c r="D27" s="47"/>
      <c r="E27" s="47"/>
      <c r="F27" s="21"/>
      <c r="G27" s="21"/>
      <c r="H27" s="21"/>
      <c r="I27" s="21"/>
      <c r="J27" s="47"/>
      <c r="K27" s="47"/>
      <c r="L27" s="21"/>
      <c r="M27" s="21"/>
      <c r="N27" s="21"/>
      <c r="O27" s="21"/>
      <c r="P27" s="21"/>
      <c r="Q27" s="21"/>
      <c r="R27" s="21"/>
      <c r="S27" s="21"/>
      <c r="T27" s="21"/>
      <c r="U27" s="21"/>
      <c r="V27" s="21"/>
      <c r="W27" s="21"/>
      <c r="X27" s="21"/>
      <c r="Y27" s="21"/>
      <c r="Z27" s="70" t="s">
        <v>348</v>
      </c>
      <c r="AA27" s="21"/>
      <c r="AB27" s="21"/>
      <c r="AC27" s="21"/>
      <c r="AD27" s="77">
        <v>3</v>
      </c>
      <c r="AE27" s="78"/>
      <c r="AF27" s="79"/>
      <c r="AG27" s="84"/>
      <c r="AH27" s="85"/>
      <c r="AI27" s="82">
        <v>1.1200000000000001</v>
      </c>
      <c r="AJ27" s="83" t="s">
        <v>371</v>
      </c>
      <c r="AK27" s="21"/>
      <c r="AL27" s="82"/>
      <c r="AM27" s="21"/>
      <c r="AN27" s="21"/>
      <c r="AO27" s="21"/>
      <c r="AP27" s="21"/>
      <c r="AQ27" s="63">
        <v>1</v>
      </c>
    </row>
    <row r="28" spans="4:43" ht="17.25">
      <c r="D28" s="46" t="s">
        <v>149</v>
      </c>
      <c r="E28" s="43" t="s">
        <v>15</v>
      </c>
      <c r="F28" s="21"/>
      <c r="G28" s="21"/>
      <c r="H28" s="21"/>
      <c r="I28" s="21"/>
      <c r="J28" s="46" t="s">
        <v>63</v>
      </c>
      <c r="K28" s="47" t="s">
        <v>65</v>
      </c>
      <c r="L28" s="21"/>
      <c r="M28" s="21"/>
      <c r="N28" s="21"/>
      <c r="O28" s="21"/>
      <c r="P28" s="21"/>
      <c r="Q28" s="21"/>
      <c r="R28" s="21"/>
      <c r="S28" s="21"/>
      <c r="T28" s="21"/>
      <c r="U28" s="21"/>
      <c r="V28" s="21"/>
      <c r="W28" s="21"/>
      <c r="X28" s="21"/>
      <c r="Y28" s="21"/>
      <c r="Z28" s="70" t="s">
        <v>348</v>
      </c>
      <c r="AA28" s="21"/>
      <c r="AB28" s="21"/>
      <c r="AC28" s="21"/>
      <c r="AD28" s="77">
        <v>4</v>
      </c>
      <c r="AE28" s="78"/>
      <c r="AF28" s="79"/>
      <c r="AG28" s="84"/>
      <c r="AH28" s="85"/>
      <c r="AI28" s="82">
        <v>1.1000000000000001</v>
      </c>
      <c r="AJ28" s="83" t="s">
        <v>372</v>
      </c>
      <c r="AK28" s="21"/>
      <c r="AL28" s="82"/>
      <c r="AM28" s="21"/>
      <c r="AN28" s="21"/>
      <c r="AO28" s="21"/>
      <c r="AP28" s="21"/>
      <c r="AQ28" s="63">
        <v>1</v>
      </c>
    </row>
    <row r="29" spans="4:43" ht="17.25">
      <c r="D29" s="47"/>
      <c r="E29" s="47"/>
      <c r="F29" s="21"/>
      <c r="G29" s="21"/>
      <c r="H29" s="21"/>
      <c r="I29" s="21"/>
      <c r="J29" s="47"/>
      <c r="K29" s="47"/>
      <c r="L29" s="21"/>
      <c r="M29" s="21"/>
      <c r="N29" s="21"/>
      <c r="O29" s="21"/>
      <c r="P29" s="21"/>
      <c r="Q29" s="21"/>
      <c r="R29" s="21"/>
      <c r="S29" s="21"/>
      <c r="T29" s="21"/>
      <c r="U29" s="21"/>
      <c r="V29" s="21"/>
      <c r="W29" s="21"/>
      <c r="X29" s="21"/>
      <c r="Y29" s="21"/>
      <c r="Z29" s="70" t="s">
        <v>348</v>
      </c>
      <c r="AA29" s="21"/>
      <c r="AB29" s="21"/>
      <c r="AC29" s="21"/>
      <c r="AD29" s="77">
        <v>5</v>
      </c>
      <c r="AE29" s="78"/>
      <c r="AF29" s="79"/>
      <c r="AG29" s="84"/>
      <c r="AH29" s="85"/>
      <c r="AI29" s="82">
        <v>1.04</v>
      </c>
      <c r="AJ29" s="83" t="s">
        <v>373</v>
      </c>
      <c r="AK29" s="21"/>
      <c r="AL29" s="82">
        <v>1.08</v>
      </c>
      <c r="AM29" s="21"/>
      <c r="AN29" s="21"/>
      <c r="AO29" s="21"/>
      <c r="AP29" s="21"/>
      <c r="AQ29" s="63">
        <v>1</v>
      </c>
    </row>
    <row r="30" spans="4:43">
      <c r="D30" s="46" t="s">
        <v>75</v>
      </c>
      <c r="E30" s="43" t="s">
        <v>15</v>
      </c>
      <c r="F30" s="21"/>
      <c r="G30" s="21"/>
      <c r="H30" s="21"/>
      <c r="I30" s="21"/>
      <c r="J30" s="46" t="s">
        <v>57</v>
      </c>
      <c r="K30" s="47" t="s">
        <v>59</v>
      </c>
      <c r="L30" s="21"/>
      <c r="M30" s="21"/>
      <c r="N30" s="21"/>
      <c r="O30" s="21"/>
      <c r="P30" s="21"/>
      <c r="Q30" s="21"/>
      <c r="R30" s="21"/>
      <c r="S30" s="21"/>
      <c r="T30" s="21"/>
      <c r="U30" s="21"/>
      <c r="V30" s="21"/>
      <c r="W30" s="21"/>
      <c r="X30" s="21"/>
      <c r="Y30" s="21"/>
      <c r="Z30" s="70" t="s">
        <v>348</v>
      </c>
      <c r="AA30" s="21"/>
      <c r="AB30" s="21"/>
      <c r="AC30" s="21"/>
      <c r="AD30" s="86"/>
      <c r="AE30" s="86"/>
      <c r="AF30" s="86"/>
      <c r="AG30" s="86"/>
      <c r="AH30" s="86"/>
      <c r="AI30" s="86"/>
      <c r="AJ30" s="86"/>
      <c r="AK30" s="21"/>
      <c r="AM30" s="21"/>
      <c r="AN30" s="21"/>
      <c r="AO30" s="21"/>
      <c r="AP30" s="21"/>
      <c r="AQ30" s="63">
        <v>1</v>
      </c>
    </row>
    <row r="31" spans="4:43" ht="18">
      <c r="D31" s="47"/>
      <c r="E31" s="47"/>
      <c r="F31" s="21"/>
      <c r="G31" s="21"/>
      <c r="H31" s="21"/>
      <c r="I31" s="21"/>
      <c r="J31" s="47"/>
      <c r="K31" s="47"/>
      <c r="L31" s="21"/>
      <c r="M31" s="21"/>
      <c r="N31" s="21"/>
      <c r="O31" s="21"/>
      <c r="P31" s="21"/>
      <c r="Q31" s="21"/>
      <c r="R31" s="21"/>
      <c r="S31" s="21"/>
      <c r="T31" s="21"/>
      <c r="U31" s="21"/>
      <c r="V31" s="21"/>
      <c r="W31" s="21"/>
      <c r="X31" s="21"/>
      <c r="Y31" s="21"/>
      <c r="Z31" s="70" t="s">
        <v>348</v>
      </c>
      <c r="AA31" s="21"/>
      <c r="AB31" s="21"/>
      <c r="AC31" s="21"/>
      <c r="AD31" s="23" t="s">
        <v>374</v>
      </c>
      <c r="AE31" s="68"/>
      <c r="AF31" s="86"/>
      <c r="AG31" s="86"/>
      <c r="AH31" s="86"/>
      <c r="AI31" s="86"/>
      <c r="AJ31" s="86"/>
      <c r="AK31" s="21"/>
      <c r="AM31" s="21"/>
      <c r="AN31" s="21"/>
      <c r="AO31" s="21"/>
      <c r="AP31" s="21"/>
      <c r="AQ31" s="63">
        <v>1</v>
      </c>
    </row>
    <row r="32" spans="4:43">
      <c r="D32" s="46" t="s">
        <v>61</v>
      </c>
      <c r="E32" s="47" t="s">
        <v>62</v>
      </c>
      <c r="F32" s="21"/>
      <c r="G32" s="21"/>
      <c r="H32" s="21"/>
      <c r="I32" s="21"/>
      <c r="J32" s="46" t="s">
        <v>49</v>
      </c>
      <c r="K32" s="47" t="s">
        <v>50</v>
      </c>
      <c r="M32" s="21"/>
      <c r="N32" s="21"/>
      <c r="O32" s="21"/>
      <c r="P32" s="21"/>
      <c r="Q32" s="21"/>
      <c r="R32" s="21"/>
      <c r="S32" s="21"/>
      <c r="T32" s="21"/>
      <c r="U32" s="21"/>
      <c r="V32" s="21"/>
      <c r="W32" s="21"/>
      <c r="X32" s="21"/>
      <c r="Y32" s="21"/>
      <c r="Z32" s="70" t="s">
        <v>348</v>
      </c>
      <c r="AA32" s="21"/>
      <c r="AB32" s="21"/>
      <c r="AC32" s="21"/>
      <c r="AD32" s="86"/>
      <c r="AE32" s="86"/>
      <c r="AF32" s="86"/>
      <c r="AG32" s="86"/>
      <c r="AH32" s="86"/>
      <c r="AI32" s="86"/>
      <c r="AJ32" s="86"/>
      <c r="AK32" s="21"/>
      <c r="AM32" s="21"/>
      <c r="AN32" s="21"/>
      <c r="AO32" s="21"/>
      <c r="AP32" s="21"/>
      <c r="AQ32" s="63">
        <v>1</v>
      </c>
    </row>
    <row r="33" spans="4:43" ht="16.5" customHeight="1">
      <c r="D33" s="47"/>
      <c r="E33" s="47"/>
      <c r="F33" s="21"/>
      <c r="G33" s="21"/>
      <c r="H33" s="21"/>
      <c r="I33" s="21"/>
      <c r="J33" s="47"/>
      <c r="K33" s="47"/>
      <c r="P33" s="21"/>
      <c r="Q33" s="21"/>
      <c r="R33" s="21"/>
      <c r="S33" s="21"/>
      <c r="T33" s="21"/>
      <c r="U33" s="21"/>
      <c r="V33" s="21"/>
      <c r="W33" s="21"/>
      <c r="X33" s="21"/>
      <c r="Y33" s="21"/>
      <c r="Z33" s="70" t="s">
        <v>348</v>
      </c>
      <c r="AA33" s="21"/>
      <c r="AB33" s="21"/>
      <c r="AC33" s="21"/>
      <c r="AD33" s="71" t="s">
        <v>350</v>
      </c>
      <c r="AE33" s="71" t="s">
        <v>351</v>
      </c>
      <c r="AF33" s="71" t="s">
        <v>352</v>
      </c>
      <c r="AG33" s="71" t="s">
        <v>353</v>
      </c>
      <c r="AH33" s="71" t="s">
        <v>354</v>
      </c>
      <c r="AI33" s="71" t="s">
        <v>355</v>
      </c>
      <c r="AJ33" s="72" t="s">
        <v>356</v>
      </c>
      <c r="AK33" s="21"/>
      <c r="AM33" s="21"/>
      <c r="AN33" s="21"/>
      <c r="AO33" s="21"/>
      <c r="AP33" s="21"/>
      <c r="AQ33" s="63">
        <v>1</v>
      </c>
    </row>
    <row r="34" spans="4:43" ht="16.5" customHeight="1">
      <c r="D34" s="46" t="s">
        <v>53</v>
      </c>
      <c r="E34" s="47" t="s">
        <v>55</v>
      </c>
      <c r="F34" s="21"/>
      <c r="G34" s="21"/>
      <c r="H34" s="21"/>
      <c r="I34" s="21"/>
      <c r="J34" s="46" t="s">
        <v>72</v>
      </c>
      <c r="K34" s="47" t="s">
        <v>74</v>
      </c>
      <c r="P34" s="21"/>
      <c r="Q34" s="21"/>
      <c r="R34" s="21"/>
      <c r="S34" s="21"/>
      <c r="T34" s="21"/>
      <c r="U34" s="21"/>
      <c r="V34" s="21"/>
      <c r="W34" s="21"/>
      <c r="X34" s="21"/>
      <c r="Y34" s="21"/>
      <c r="Z34" s="70" t="s">
        <v>348</v>
      </c>
      <c r="AA34" s="21"/>
      <c r="AB34" s="21"/>
      <c r="AC34" s="21"/>
      <c r="AD34" s="73"/>
      <c r="AE34" s="561" t="s">
        <v>357</v>
      </c>
      <c r="AF34" s="563" t="s">
        <v>358</v>
      </c>
      <c r="AG34" s="565" t="s">
        <v>359</v>
      </c>
      <c r="AH34" s="567" t="s">
        <v>360</v>
      </c>
      <c r="AI34" s="569" t="s">
        <v>361</v>
      </c>
      <c r="AJ34" s="74" t="s">
        <v>362</v>
      </c>
      <c r="AK34" s="21"/>
      <c r="AL34" s="571" t="s">
        <v>361</v>
      </c>
      <c r="AM34" s="21"/>
      <c r="AN34" s="21"/>
      <c r="AO34" s="21"/>
      <c r="AP34" s="21"/>
      <c r="AQ34" s="63">
        <v>1</v>
      </c>
    </row>
    <row r="35" spans="4:43" ht="16.5" customHeight="1">
      <c r="D35" s="21"/>
      <c r="E35" s="21"/>
      <c r="F35" s="21"/>
      <c r="G35" s="21"/>
      <c r="H35" s="21"/>
      <c r="I35" s="21"/>
      <c r="J35" s="21"/>
      <c r="K35" s="21"/>
      <c r="L35" s="21"/>
      <c r="M35" s="21"/>
      <c r="N35" s="21"/>
      <c r="O35" s="21"/>
      <c r="P35" s="21"/>
      <c r="Q35" s="21"/>
      <c r="R35" s="21"/>
      <c r="S35" s="21"/>
      <c r="T35" s="21"/>
      <c r="U35" s="21"/>
      <c r="V35" s="21"/>
      <c r="W35" s="21"/>
      <c r="X35" s="21"/>
      <c r="Y35" s="21"/>
      <c r="Z35" s="70" t="s">
        <v>348</v>
      </c>
      <c r="AA35" s="21"/>
      <c r="AB35" s="21"/>
      <c r="AC35" s="21"/>
      <c r="AD35" s="75"/>
      <c r="AE35" s="562"/>
      <c r="AF35" s="564"/>
      <c r="AG35" s="566"/>
      <c r="AH35" s="568"/>
      <c r="AI35" s="570"/>
      <c r="AJ35" s="76" t="s">
        <v>363</v>
      </c>
      <c r="AK35" s="21"/>
      <c r="AL35" s="570"/>
      <c r="AM35" s="21"/>
      <c r="AN35" s="21"/>
      <c r="AO35" s="21"/>
      <c r="AP35" s="21"/>
      <c r="AQ35" s="63">
        <v>1</v>
      </c>
    </row>
    <row r="36" spans="4:43" ht="16.5" customHeight="1">
      <c r="D36" s="21"/>
      <c r="E36" s="21"/>
      <c r="F36" s="21"/>
      <c r="G36" s="21"/>
      <c r="H36" s="21"/>
      <c r="I36" s="21"/>
      <c r="J36" s="21"/>
      <c r="K36" s="21"/>
      <c r="L36" s="21"/>
      <c r="M36" s="21"/>
      <c r="N36" s="21"/>
      <c r="O36" s="21"/>
      <c r="P36" s="21"/>
      <c r="Q36" s="21"/>
      <c r="R36" s="21"/>
      <c r="S36" s="21"/>
      <c r="T36" s="21"/>
      <c r="U36" s="21"/>
      <c r="V36" s="21"/>
      <c r="W36" s="21"/>
      <c r="X36" s="21"/>
      <c r="Y36" s="21"/>
      <c r="Z36" s="70" t="s">
        <v>348</v>
      </c>
      <c r="AA36" s="21"/>
      <c r="AB36" s="21"/>
      <c r="AC36" s="21"/>
      <c r="AD36" s="77">
        <v>1</v>
      </c>
      <c r="AE36" s="78"/>
      <c r="AF36" s="79"/>
      <c r="AG36" s="80"/>
      <c r="AH36" s="81"/>
      <c r="AI36" s="82">
        <v>0.98</v>
      </c>
      <c r="AJ36" s="83" t="s">
        <v>375</v>
      </c>
      <c r="AK36" s="21"/>
      <c r="AL36" s="82">
        <v>0.99</v>
      </c>
      <c r="AM36" s="21"/>
      <c r="AN36" s="21"/>
      <c r="AO36" s="21"/>
      <c r="AP36" s="21"/>
      <c r="AQ36" s="63">
        <v>1</v>
      </c>
    </row>
    <row r="37" spans="4:43" ht="16.5" customHeight="1">
      <c r="D37" s="21"/>
      <c r="E37" s="21"/>
      <c r="F37" s="21"/>
      <c r="G37" s="21"/>
      <c r="H37" s="21"/>
      <c r="I37" s="21"/>
      <c r="J37" s="21"/>
      <c r="K37" s="21"/>
      <c r="L37" s="21"/>
      <c r="M37" s="21"/>
      <c r="N37" s="21"/>
      <c r="O37" s="21"/>
      <c r="P37" s="21"/>
      <c r="Q37" s="21"/>
      <c r="R37" s="21"/>
      <c r="S37" s="21"/>
      <c r="T37" s="21"/>
      <c r="U37" s="21"/>
      <c r="V37" s="21"/>
      <c r="W37" s="21"/>
      <c r="X37" s="21"/>
      <c r="Y37" s="21"/>
      <c r="Z37" s="70" t="s">
        <v>348</v>
      </c>
      <c r="AA37" s="21"/>
      <c r="AB37" s="21"/>
      <c r="AC37" s="21"/>
      <c r="AD37" s="77">
        <v>2</v>
      </c>
      <c r="AE37" s="78"/>
      <c r="AF37" s="79"/>
      <c r="AG37" s="84"/>
      <c r="AH37" s="85"/>
      <c r="AI37" s="82">
        <v>0.95</v>
      </c>
      <c r="AJ37" s="83" t="s">
        <v>376</v>
      </c>
      <c r="AK37" s="21"/>
      <c r="AL37" s="82">
        <v>0.98</v>
      </c>
      <c r="AM37" s="21"/>
      <c r="AN37" s="21"/>
      <c r="AO37" s="21"/>
      <c r="AP37" s="21"/>
      <c r="AQ37" s="63">
        <v>1</v>
      </c>
    </row>
    <row r="38" spans="4:43" ht="17.25">
      <c r="D38" s="21"/>
      <c r="E38" s="21"/>
      <c r="F38" s="21"/>
      <c r="G38" s="21"/>
      <c r="H38" s="21"/>
      <c r="I38" s="21"/>
      <c r="J38" s="21"/>
      <c r="K38" s="21"/>
      <c r="L38" s="21"/>
      <c r="M38" s="21"/>
      <c r="N38" s="21"/>
      <c r="O38" s="21"/>
      <c r="P38" s="21"/>
      <c r="Q38" s="21"/>
      <c r="R38" s="21"/>
      <c r="S38" s="21"/>
      <c r="T38" s="21"/>
      <c r="U38" s="21"/>
      <c r="V38" s="21"/>
      <c r="W38" s="21"/>
      <c r="X38" s="21"/>
      <c r="Y38" s="21"/>
      <c r="Z38" s="70" t="s">
        <v>348</v>
      </c>
      <c r="AA38" s="21"/>
      <c r="AB38" s="21"/>
      <c r="AC38" s="21"/>
      <c r="AD38" s="77">
        <v>3</v>
      </c>
      <c r="AE38" s="78"/>
      <c r="AF38" s="79"/>
      <c r="AG38" s="84"/>
      <c r="AH38" s="85"/>
      <c r="AI38" s="82">
        <v>0.95</v>
      </c>
      <c r="AJ38" s="83" t="s">
        <v>377</v>
      </c>
      <c r="AK38" s="21"/>
      <c r="AL38" s="82">
        <v>0.97</v>
      </c>
      <c r="AM38" s="21"/>
      <c r="AN38" s="21"/>
      <c r="AO38" s="21"/>
      <c r="AP38" s="21"/>
      <c r="AQ38" s="63">
        <v>1</v>
      </c>
    </row>
    <row r="39" spans="4:43" ht="17.25">
      <c r="D39" s="21"/>
      <c r="E39" s="21"/>
      <c r="F39" s="21"/>
      <c r="G39" s="21"/>
      <c r="H39" s="21"/>
      <c r="I39" s="21"/>
      <c r="J39" s="21"/>
      <c r="K39" s="21"/>
      <c r="L39" s="21"/>
      <c r="M39" s="21"/>
      <c r="N39" s="21"/>
      <c r="O39" s="21"/>
      <c r="P39" s="21"/>
      <c r="Q39" s="21"/>
      <c r="R39" s="21"/>
      <c r="S39" s="21"/>
      <c r="T39" s="21"/>
      <c r="U39" s="21"/>
      <c r="V39" s="21"/>
      <c r="W39" s="21"/>
      <c r="X39" s="21"/>
      <c r="Y39" s="21"/>
      <c r="Z39" s="70" t="s">
        <v>348</v>
      </c>
      <c r="AA39" s="21"/>
      <c r="AB39" s="21"/>
      <c r="AC39" s="21"/>
      <c r="AD39" s="77">
        <v>4</v>
      </c>
      <c r="AE39" s="78"/>
      <c r="AF39" s="79"/>
      <c r="AG39" s="84"/>
      <c r="AH39" s="85"/>
      <c r="AI39" s="82">
        <v>0.95</v>
      </c>
      <c r="AJ39" s="83" t="s">
        <v>378</v>
      </c>
      <c r="AK39" s="21"/>
      <c r="AL39" s="82">
        <v>0.97</v>
      </c>
      <c r="AM39" s="21"/>
      <c r="AN39" s="21"/>
      <c r="AO39" s="21"/>
      <c r="AP39" s="21"/>
      <c r="AQ39" s="63">
        <v>1</v>
      </c>
    </row>
    <row r="40" spans="4:43" ht="17.25">
      <c r="D40" s="21"/>
      <c r="E40" s="21"/>
      <c r="F40" s="21"/>
      <c r="G40" s="21"/>
      <c r="H40" s="21"/>
      <c r="I40" s="21"/>
      <c r="J40" s="21"/>
      <c r="K40" s="21"/>
      <c r="L40" s="21"/>
      <c r="M40" s="21"/>
      <c r="N40" s="21"/>
      <c r="O40" s="21"/>
      <c r="P40" s="21"/>
      <c r="Q40" s="21"/>
      <c r="R40" s="21"/>
      <c r="S40" s="21"/>
      <c r="T40" s="21"/>
      <c r="U40" s="21"/>
      <c r="V40" s="21"/>
      <c r="W40" s="21"/>
      <c r="X40" s="21"/>
      <c r="Y40" s="21"/>
      <c r="Z40" s="70" t="s">
        <v>348</v>
      </c>
      <c r="AA40" s="21"/>
      <c r="AB40" s="21"/>
      <c r="AC40" s="21"/>
      <c r="AD40" s="77">
        <v>5</v>
      </c>
      <c r="AE40" s="78"/>
      <c r="AF40" s="79"/>
      <c r="AG40" s="84"/>
      <c r="AH40" s="85"/>
      <c r="AI40" s="82">
        <v>0.94</v>
      </c>
      <c r="AJ40" s="83" t="s">
        <v>379</v>
      </c>
      <c r="AK40" s="21"/>
      <c r="AL40" s="82">
        <v>0.96</v>
      </c>
      <c r="AM40" s="21"/>
      <c r="AN40" s="21"/>
      <c r="AO40" s="21"/>
      <c r="AP40" s="21"/>
      <c r="AQ40" s="63">
        <v>1</v>
      </c>
    </row>
    <row r="41" spans="4:43" ht="15.75">
      <c r="D41" s="21"/>
      <c r="E41" s="21"/>
      <c r="F41" s="21"/>
      <c r="G41" s="21"/>
      <c r="H41" s="21"/>
      <c r="I41" s="21"/>
      <c r="J41" s="21"/>
      <c r="K41" s="21"/>
      <c r="L41" s="21"/>
      <c r="M41" s="21"/>
      <c r="N41" s="21"/>
      <c r="O41" s="21"/>
      <c r="P41" s="21"/>
      <c r="Q41" s="21"/>
      <c r="R41" s="21"/>
      <c r="S41" s="21"/>
      <c r="T41" s="21"/>
      <c r="U41" s="21"/>
      <c r="V41" s="21"/>
      <c r="W41" s="21"/>
      <c r="X41" s="21"/>
      <c r="Y41" s="21"/>
      <c r="Z41" s="87" t="str">
        <f>IF(AE41&lt;&gt;"","A","►")</f>
        <v>►</v>
      </c>
      <c r="AA41" s="21"/>
      <c r="AB41" s="21"/>
      <c r="AC41" s="21"/>
      <c r="AD41" s="86"/>
      <c r="AE41" s="86"/>
      <c r="AF41" s="86"/>
      <c r="AG41" s="86"/>
      <c r="AH41" s="86"/>
      <c r="AI41" s="86"/>
      <c r="AJ41" s="86"/>
      <c r="AK41" s="21"/>
      <c r="AM41" s="21"/>
      <c r="AN41" s="21"/>
      <c r="AO41" s="21"/>
      <c r="AP41" s="21"/>
      <c r="AQ41" s="63">
        <v>1</v>
      </c>
    </row>
    <row r="42" spans="4:43" ht="18">
      <c r="D42" s="21"/>
      <c r="E42" s="21"/>
      <c r="F42" s="21"/>
      <c r="G42" s="21"/>
      <c r="H42" s="21"/>
      <c r="I42" s="21"/>
      <c r="J42" s="21"/>
      <c r="K42" s="21"/>
      <c r="L42" s="21"/>
      <c r="M42" s="21"/>
      <c r="N42" s="21"/>
      <c r="O42" s="21"/>
      <c r="P42" s="21"/>
      <c r="Q42" s="21"/>
      <c r="R42" s="21"/>
      <c r="S42" s="21"/>
      <c r="T42" s="21"/>
      <c r="U42" s="21"/>
      <c r="V42" s="21"/>
      <c r="W42" s="21"/>
      <c r="X42" s="21"/>
      <c r="Y42" s="21"/>
      <c r="Z42" s="70" t="s">
        <v>348</v>
      </c>
      <c r="AA42" s="21"/>
      <c r="AB42" s="21"/>
      <c r="AC42" s="21"/>
      <c r="AD42" s="23" t="s">
        <v>380</v>
      </c>
      <c r="AE42" s="68"/>
      <c r="AF42" s="86"/>
      <c r="AG42" s="86"/>
      <c r="AH42" s="86"/>
      <c r="AI42" s="86"/>
      <c r="AJ42" s="86"/>
      <c r="AK42" s="21"/>
      <c r="AM42" s="21"/>
      <c r="AN42" s="21"/>
      <c r="AO42" s="21"/>
      <c r="AP42" s="21"/>
      <c r="AQ42" s="63">
        <v>1</v>
      </c>
    </row>
    <row r="43" spans="4:43">
      <c r="D43" s="21"/>
      <c r="E43" s="21"/>
      <c r="F43" s="21"/>
      <c r="G43" s="21"/>
      <c r="H43" s="21"/>
      <c r="I43" s="21"/>
      <c r="J43" s="21"/>
      <c r="K43" s="21"/>
      <c r="L43" s="21"/>
      <c r="M43" s="21"/>
      <c r="N43" s="21"/>
      <c r="O43" s="21"/>
      <c r="P43" s="21"/>
      <c r="Q43" s="21"/>
      <c r="R43" s="21"/>
      <c r="S43" s="21"/>
      <c r="T43" s="21"/>
      <c r="U43" s="21"/>
      <c r="V43" s="21"/>
      <c r="W43" s="21"/>
      <c r="X43" s="21"/>
      <c r="Y43" s="21"/>
      <c r="Z43" s="70" t="s">
        <v>348</v>
      </c>
      <c r="AA43" s="21"/>
      <c r="AB43" s="21"/>
      <c r="AC43" s="21"/>
      <c r="AD43" s="86"/>
      <c r="AE43" s="86"/>
      <c r="AF43" s="86"/>
      <c r="AG43" s="86"/>
      <c r="AH43" s="86"/>
      <c r="AI43" s="86"/>
      <c r="AJ43" s="86"/>
      <c r="AK43" s="21"/>
      <c r="AM43" s="21"/>
      <c r="AN43" s="21"/>
      <c r="AO43" s="21"/>
      <c r="AP43" s="21"/>
      <c r="AQ43" s="63">
        <v>1</v>
      </c>
    </row>
    <row r="44" spans="4:43">
      <c r="D44" s="21"/>
      <c r="E44" s="21"/>
      <c r="F44" s="21"/>
      <c r="G44" s="21"/>
      <c r="H44" s="21"/>
      <c r="I44" s="21"/>
      <c r="J44" s="21"/>
      <c r="K44" s="21"/>
      <c r="L44" s="21"/>
      <c r="M44" s="21"/>
      <c r="N44" s="21"/>
      <c r="O44" s="21"/>
      <c r="P44" s="21"/>
      <c r="Q44" s="21"/>
      <c r="R44" s="21"/>
      <c r="S44" s="21"/>
      <c r="T44" s="21"/>
      <c r="U44" s="21"/>
      <c r="V44" s="21"/>
      <c r="W44" s="21"/>
      <c r="X44" s="21"/>
      <c r="Y44" s="21"/>
      <c r="Z44" s="70" t="s">
        <v>348</v>
      </c>
      <c r="AA44" s="21"/>
      <c r="AB44" s="21"/>
      <c r="AC44" s="21"/>
      <c r="AD44" s="71" t="s">
        <v>350</v>
      </c>
      <c r="AE44" s="71" t="s">
        <v>351</v>
      </c>
      <c r="AF44" s="71" t="s">
        <v>352</v>
      </c>
      <c r="AG44" s="71" t="s">
        <v>353</v>
      </c>
      <c r="AH44" s="71" t="s">
        <v>354</v>
      </c>
      <c r="AI44" s="71" t="s">
        <v>355</v>
      </c>
      <c r="AJ44" s="72" t="s">
        <v>356</v>
      </c>
      <c r="AK44" s="21"/>
      <c r="AM44" s="21"/>
      <c r="AN44" s="21"/>
      <c r="AO44" s="21"/>
      <c r="AP44" s="21"/>
      <c r="AQ44" s="63">
        <v>1</v>
      </c>
    </row>
    <row r="45" spans="4:43">
      <c r="D45" s="21"/>
      <c r="E45" s="21"/>
      <c r="F45" s="21"/>
      <c r="G45" s="21"/>
      <c r="H45" s="21"/>
      <c r="I45" s="21"/>
      <c r="J45" s="21"/>
      <c r="K45" s="21"/>
      <c r="L45" s="21"/>
      <c r="M45" s="21"/>
      <c r="N45" s="21"/>
      <c r="O45" s="21"/>
      <c r="P45" s="21"/>
      <c r="Q45" s="21"/>
      <c r="R45" s="21"/>
      <c r="S45" s="21"/>
      <c r="T45" s="21"/>
      <c r="U45" s="21"/>
      <c r="V45" s="21"/>
      <c r="W45" s="21"/>
      <c r="X45" s="21"/>
      <c r="Y45" s="21"/>
      <c r="Z45" s="70" t="s">
        <v>348</v>
      </c>
      <c r="AA45" s="21"/>
      <c r="AB45" s="21"/>
      <c r="AC45" s="21"/>
      <c r="AD45" s="73"/>
      <c r="AE45" s="561" t="s">
        <v>357</v>
      </c>
      <c r="AF45" s="563" t="s">
        <v>358</v>
      </c>
      <c r="AG45" s="565" t="s">
        <v>359</v>
      </c>
      <c r="AH45" s="567" t="s">
        <v>360</v>
      </c>
      <c r="AI45" s="569" t="s">
        <v>361</v>
      </c>
      <c r="AJ45" s="74" t="s">
        <v>362</v>
      </c>
      <c r="AK45" s="21"/>
      <c r="AL45" s="571" t="s">
        <v>361</v>
      </c>
      <c r="AM45" s="21"/>
      <c r="AN45" s="21"/>
      <c r="AO45" s="21"/>
      <c r="AP45" s="21"/>
      <c r="AQ45" s="63">
        <v>1</v>
      </c>
    </row>
    <row r="46" spans="4:43">
      <c r="D46" s="21"/>
      <c r="E46" s="21"/>
      <c r="F46" s="21"/>
      <c r="G46" s="21"/>
      <c r="H46" s="21"/>
      <c r="I46" s="21"/>
      <c r="J46" s="21"/>
      <c r="K46" s="21"/>
      <c r="L46" s="21"/>
      <c r="M46" s="21"/>
      <c r="N46" s="21"/>
      <c r="O46" s="21"/>
      <c r="P46" s="21"/>
      <c r="Q46" s="21"/>
      <c r="R46" s="21"/>
      <c r="S46" s="21"/>
      <c r="T46" s="21"/>
      <c r="U46" s="21"/>
      <c r="V46" s="21"/>
      <c r="W46" s="21"/>
      <c r="X46" s="21"/>
      <c r="Y46" s="21"/>
      <c r="Z46" s="70" t="s">
        <v>348</v>
      </c>
      <c r="AA46" s="21"/>
      <c r="AB46" s="21"/>
      <c r="AC46" s="21"/>
      <c r="AD46" s="75"/>
      <c r="AE46" s="562"/>
      <c r="AF46" s="564"/>
      <c r="AG46" s="566"/>
      <c r="AH46" s="568"/>
      <c r="AI46" s="570"/>
      <c r="AJ46" s="76" t="s">
        <v>363</v>
      </c>
      <c r="AK46" s="21"/>
      <c r="AL46" s="570"/>
      <c r="AM46" s="21"/>
      <c r="AN46" s="21"/>
      <c r="AO46" s="21"/>
      <c r="AP46" s="21"/>
      <c r="AQ46" s="63">
        <v>1</v>
      </c>
    </row>
    <row r="47" spans="4:43" ht="17.25">
      <c r="D47" s="21"/>
      <c r="E47" s="21"/>
      <c r="F47" s="21"/>
      <c r="G47" s="21"/>
      <c r="H47" s="21"/>
      <c r="I47" s="21"/>
      <c r="J47" s="21"/>
      <c r="K47" s="21"/>
      <c r="L47" s="21"/>
      <c r="M47" s="21"/>
      <c r="N47" s="21"/>
      <c r="O47" s="21"/>
      <c r="P47" s="21"/>
      <c r="Q47" s="21"/>
      <c r="R47" s="21"/>
      <c r="S47" s="21"/>
      <c r="T47" s="21"/>
      <c r="U47" s="21"/>
      <c r="V47" s="21"/>
      <c r="W47" s="21"/>
      <c r="X47" s="21"/>
      <c r="Y47" s="21"/>
      <c r="Z47" s="70" t="s">
        <v>348</v>
      </c>
      <c r="AA47" s="21"/>
      <c r="AB47" s="21"/>
      <c r="AC47" s="21"/>
      <c r="AD47" s="77">
        <v>1</v>
      </c>
      <c r="AE47" s="78"/>
      <c r="AF47" s="79"/>
      <c r="AG47" s="80"/>
      <c r="AH47" s="81"/>
      <c r="AI47" s="82">
        <v>1.0449999999999999</v>
      </c>
      <c r="AJ47" s="83" t="s">
        <v>381</v>
      </c>
      <c r="AK47" s="21"/>
      <c r="AL47" s="82"/>
      <c r="AM47" s="21"/>
      <c r="AN47" s="21"/>
      <c r="AO47" s="21"/>
      <c r="AP47" s="21"/>
      <c r="AQ47" s="63">
        <v>1</v>
      </c>
    </row>
    <row r="48" spans="4:43" ht="17.25">
      <c r="D48" s="21"/>
      <c r="E48" s="21"/>
      <c r="F48" s="21"/>
      <c r="G48" s="21"/>
      <c r="H48" s="21"/>
      <c r="I48" s="21"/>
      <c r="J48" s="21"/>
      <c r="K48" s="21"/>
      <c r="L48" s="21"/>
      <c r="M48" s="21"/>
      <c r="N48" s="21"/>
      <c r="O48" s="21"/>
      <c r="P48" s="21"/>
      <c r="Q48" s="21"/>
      <c r="R48" s="21"/>
      <c r="S48" s="21"/>
      <c r="T48" s="21"/>
      <c r="U48" s="21"/>
      <c r="V48" s="21"/>
      <c r="W48" s="21"/>
      <c r="X48" s="21"/>
      <c r="Y48" s="21"/>
      <c r="Z48" s="70" t="s">
        <v>348</v>
      </c>
      <c r="AA48" s="21"/>
      <c r="AB48" s="21"/>
      <c r="AC48" s="21"/>
      <c r="AD48" s="77">
        <v>2</v>
      </c>
      <c r="AE48" s="78"/>
      <c r="AF48" s="79"/>
      <c r="AG48" s="84"/>
      <c r="AH48" s="85"/>
      <c r="AI48" s="82">
        <v>1.0449999999999999</v>
      </c>
      <c r="AJ48" s="83" t="s">
        <v>382</v>
      </c>
      <c r="AK48" s="21"/>
      <c r="AL48" s="82">
        <v>1.05</v>
      </c>
      <c r="AM48" s="21"/>
      <c r="AN48" s="21"/>
      <c r="AO48" s="21"/>
      <c r="AP48" s="21"/>
      <c r="AQ48" s="63">
        <v>1</v>
      </c>
    </row>
    <row r="49" spans="2:43" ht="17.25">
      <c r="B49" s="47" t="s">
        <v>207</v>
      </c>
      <c r="C49" s="47"/>
      <c r="D49" s="21"/>
      <c r="E49" s="21"/>
      <c r="F49" s="21"/>
      <c r="G49" s="21"/>
      <c r="H49" s="21"/>
      <c r="I49" s="21"/>
      <c r="J49" s="21" t="s">
        <v>144</v>
      </c>
      <c r="K49" s="21"/>
      <c r="L49" s="21"/>
      <c r="M49" s="21"/>
      <c r="N49" s="21"/>
      <c r="O49" s="21"/>
      <c r="P49" s="21"/>
      <c r="Q49" s="21"/>
      <c r="R49" s="21"/>
      <c r="S49" s="21"/>
      <c r="T49" s="21"/>
      <c r="U49" s="21"/>
      <c r="V49" s="21"/>
      <c r="W49" s="21"/>
      <c r="X49" s="21"/>
      <c r="Y49" s="21"/>
      <c r="Z49" s="70" t="s">
        <v>348</v>
      </c>
      <c r="AA49" s="21"/>
      <c r="AB49" s="21"/>
      <c r="AC49" s="21"/>
      <c r="AD49" s="77">
        <v>3</v>
      </c>
      <c r="AE49" s="78"/>
      <c r="AF49" s="79"/>
      <c r="AG49" s="84"/>
      <c r="AH49" s="85"/>
      <c r="AI49" s="82">
        <v>1.03</v>
      </c>
      <c r="AJ49" s="83" t="s">
        <v>383</v>
      </c>
      <c r="AK49" s="21"/>
      <c r="AL49" s="82">
        <v>1.05</v>
      </c>
      <c r="AM49" s="21"/>
      <c r="AN49" s="21"/>
      <c r="AO49" s="21"/>
      <c r="AP49" s="21"/>
      <c r="AQ49" s="63">
        <v>1</v>
      </c>
    </row>
    <row r="50" spans="2:43" ht="17.25">
      <c r="B50" s="47" t="s">
        <v>206</v>
      </c>
      <c r="C50" s="47"/>
      <c r="D50" s="21"/>
      <c r="E50" s="21"/>
      <c r="F50" s="21"/>
      <c r="G50" s="21"/>
      <c r="H50" s="21"/>
      <c r="I50" s="21"/>
      <c r="J50" s="21" t="s">
        <v>143</v>
      </c>
      <c r="K50" s="21"/>
      <c r="L50" s="21"/>
      <c r="M50" s="21"/>
      <c r="N50" s="21"/>
      <c r="O50" s="21"/>
      <c r="P50" s="21"/>
      <c r="Q50" s="21"/>
      <c r="R50" s="21"/>
      <c r="S50" s="21"/>
      <c r="T50" s="21"/>
      <c r="U50" s="21"/>
      <c r="V50" s="21"/>
      <c r="W50" s="21"/>
      <c r="X50" s="21"/>
      <c r="Y50" s="21"/>
      <c r="Z50" s="70" t="s">
        <v>348</v>
      </c>
      <c r="AA50" s="21"/>
      <c r="AB50" s="21"/>
      <c r="AC50" s="21"/>
      <c r="AD50" s="77">
        <v>4</v>
      </c>
      <c r="AE50" s="78"/>
      <c r="AF50" s="79"/>
      <c r="AG50" s="84"/>
      <c r="AH50" s="85"/>
      <c r="AI50" s="82">
        <v>1.02</v>
      </c>
      <c r="AJ50" s="83" t="s">
        <v>384</v>
      </c>
      <c r="AK50" s="21"/>
      <c r="AL50" s="82">
        <v>1.03</v>
      </c>
      <c r="AM50" s="21"/>
      <c r="AN50" s="21"/>
      <c r="AO50" s="21"/>
      <c r="AP50" s="21"/>
      <c r="AQ50" s="63">
        <v>1</v>
      </c>
    </row>
    <row r="51" spans="2:43" ht="17.25">
      <c r="B51" s="47" t="s">
        <v>205</v>
      </c>
      <c r="C51" s="47"/>
      <c r="D51" s="21"/>
      <c r="E51" s="21"/>
      <c r="F51" s="21"/>
      <c r="G51" s="21"/>
      <c r="H51" s="21"/>
      <c r="I51" s="21"/>
      <c r="J51" s="21" t="s">
        <v>142</v>
      </c>
      <c r="K51" s="21"/>
      <c r="L51" s="21"/>
      <c r="M51" s="21"/>
      <c r="N51" s="21"/>
      <c r="O51" s="21"/>
      <c r="P51" s="21"/>
      <c r="Q51" s="21"/>
      <c r="R51" s="21"/>
      <c r="S51" s="21"/>
      <c r="T51" s="21"/>
      <c r="U51" s="21"/>
      <c r="V51" s="21"/>
      <c r="W51" s="21"/>
      <c r="X51" s="21"/>
      <c r="Y51" s="21"/>
      <c r="Z51" s="70" t="s">
        <v>348</v>
      </c>
      <c r="AA51" s="21"/>
      <c r="AB51" s="21"/>
      <c r="AC51" s="21"/>
      <c r="AD51" s="77">
        <v>5</v>
      </c>
      <c r="AE51" s="78"/>
      <c r="AF51" s="79"/>
      <c r="AG51" s="84"/>
      <c r="AH51" s="85"/>
      <c r="AI51" s="82">
        <v>0.99</v>
      </c>
      <c r="AJ51" s="83" t="s">
        <v>385</v>
      </c>
      <c r="AK51" s="21"/>
      <c r="AL51" s="82">
        <v>1.01</v>
      </c>
      <c r="AM51" s="21"/>
      <c r="AN51" s="21"/>
      <c r="AO51" s="21"/>
      <c r="AP51" s="21"/>
      <c r="AQ51" s="63">
        <v>1</v>
      </c>
    </row>
    <row r="52" spans="2:43" ht="15.75">
      <c r="B52" s="47"/>
      <c r="C52" s="47"/>
      <c r="D52" s="21"/>
      <c r="E52" s="21"/>
      <c r="F52" s="21"/>
      <c r="G52" s="21"/>
      <c r="H52" s="21"/>
      <c r="I52" s="21"/>
      <c r="J52" s="21" t="s">
        <v>141</v>
      </c>
      <c r="K52" s="21"/>
      <c r="L52" s="21"/>
      <c r="M52" s="21"/>
      <c r="N52" s="21"/>
      <c r="O52" s="21"/>
      <c r="P52" s="21"/>
      <c r="Q52" s="21"/>
      <c r="R52" s="21"/>
      <c r="S52" s="21"/>
      <c r="T52" s="21"/>
      <c r="U52" s="21"/>
      <c r="V52" s="21"/>
      <c r="W52" s="21"/>
      <c r="X52" s="21"/>
      <c r="Y52" s="21"/>
      <c r="Z52" s="87" t="str">
        <f>IF(AE52&lt;&gt;"","A","►")</f>
        <v>►</v>
      </c>
      <c r="AA52" s="21"/>
      <c r="AB52" s="21"/>
      <c r="AC52" s="21"/>
      <c r="AD52" s="86"/>
      <c r="AE52" s="86"/>
      <c r="AF52" s="86"/>
      <c r="AG52" s="86"/>
      <c r="AH52" s="86"/>
      <c r="AI52" s="86"/>
      <c r="AJ52" s="86"/>
      <c r="AK52" s="21"/>
      <c r="AM52" s="21"/>
      <c r="AN52" s="21"/>
      <c r="AO52" s="21"/>
      <c r="AP52" s="21"/>
      <c r="AQ52" s="63">
        <v>1</v>
      </c>
    </row>
    <row r="53" spans="2:43" ht="18">
      <c r="B53" s="48" t="s">
        <v>200</v>
      </c>
      <c r="C53" s="47"/>
      <c r="D53" s="21"/>
      <c r="E53" s="21"/>
      <c r="F53" s="21"/>
      <c r="G53" s="21"/>
      <c r="H53" s="21"/>
      <c r="I53" s="21"/>
      <c r="J53" s="21" t="s">
        <v>140</v>
      </c>
      <c r="K53" s="21"/>
      <c r="L53" s="21"/>
      <c r="M53" s="21"/>
      <c r="N53" s="21"/>
      <c r="O53" s="21"/>
      <c r="P53" s="21"/>
      <c r="Q53" s="21"/>
      <c r="R53" s="21"/>
      <c r="S53" s="21"/>
      <c r="T53" s="21"/>
      <c r="U53" s="21"/>
      <c r="V53" s="21"/>
      <c r="W53" s="21"/>
      <c r="X53" s="21"/>
      <c r="Y53" s="21"/>
      <c r="Z53" s="70" t="s">
        <v>348</v>
      </c>
      <c r="AA53" s="21"/>
      <c r="AB53" s="21"/>
      <c r="AC53" s="21"/>
      <c r="AD53" s="23" t="s">
        <v>386</v>
      </c>
      <c r="AE53" s="68"/>
      <c r="AF53" s="86"/>
      <c r="AG53" s="86"/>
      <c r="AH53" s="86"/>
      <c r="AI53" s="86"/>
      <c r="AJ53" s="86"/>
      <c r="AK53" s="21"/>
      <c r="AM53" s="21"/>
      <c r="AN53" s="21"/>
      <c r="AO53" s="21"/>
      <c r="AP53" s="21"/>
      <c r="AQ53" s="63">
        <v>1</v>
      </c>
    </row>
    <row r="54" spans="2:43">
      <c r="B54" s="49" t="s">
        <v>160</v>
      </c>
      <c r="C54" s="47"/>
      <c r="D54" s="21"/>
      <c r="E54" s="21"/>
      <c r="F54" s="21"/>
      <c r="G54" s="21"/>
      <c r="H54" s="21"/>
      <c r="I54" s="21"/>
      <c r="J54" s="21" t="s">
        <v>139</v>
      </c>
      <c r="K54" s="21"/>
      <c r="L54" s="21"/>
      <c r="M54" s="21"/>
      <c r="N54" s="21"/>
      <c r="O54" s="21"/>
      <c r="P54" s="21"/>
      <c r="Q54" s="21"/>
      <c r="R54" s="21"/>
      <c r="S54" s="21"/>
      <c r="T54" s="21"/>
      <c r="U54" s="21"/>
      <c r="V54" s="21"/>
      <c r="W54" s="21"/>
      <c r="X54" s="21"/>
      <c r="Y54" s="21"/>
      <c r="Z54" s="70" t="s">
        <v>348</v>
      </c>
      <c r="AA54" s="21"/>
      <c r="AB54" s="21"/>
      <c r="AC54" s="21"/>
      <c r="AD54" s="86"/>
      <c r="AE54" s="86"/>
      <c r="AF54" s="86"/>
      <c r="AG54" s="86"/>
      <c r="AH54" s="86"/>
      <c r="AI54" s="86"/>
      <c r="AJ54" s="86"/>
      <c r="AK54" s="21"/>
      <c r="AM54" s="21"/>
      <c r="AN54" s="21"/>
      <c r="AO54" s="21"/>
      <c r="AP54" s="21"/>
      <c r="AQ54" s="63">
        <v>1</v>
      </c>
    </row>
    <row r="55" spans="2:43">
      <c r="B55" s="50" t="s">
        <v>76</v>
      </c>
      <c r="C55" s="47"/>
      <c r="D55" s="21"/>
      <c r="E55" s="21"/>
      <c r="F55" s="21"/>
      <c r="G55" s="21"/>
      <c r="H55" s="21"/>
      <c r="I55" s="21"/>
      <c r="J55" s="21" t="s">
        <v>138</v>
      </c>
      <c r="K55" s="21"/>
      <c r="L55" s="21"/>
      <c r="M55" s="21"/>
      <c r="N55" s="21"/>
      <c r="O55" s="21"/>
      <c r="P55" s="21"/>
      <c r="Q55" s="21"/>
      <c r="R55" s="21"/>
      <c r="S55" s="21"/>
      <c r="T55" s="21"/>
      <c r="U55" s="21"/>
      <c r="V55" s="21"/>
      <c r="W55" s="21"/>
      <c r="X55" s="21"/>
      <c r="Y55" s="21"/>
      <c r="Z55" s="70" t="s">
        <v>348</v>
      </c>
      <c r="AA55" s="21"/>
      <c r="AB55" s="21"/>
      <c r="AC55" s="21"/>
      <c r="AD55" s="71" t="s">
        <v>350</v>
      </c>
      <c r="AE55" s="71" t="s">
        <v>351</v>
      </c>
      <c r="AF55" s="71" t="s">
        <v>352</v>
      </c>
      <c r="AG55" s="71" t="s">
        <v>353</v>
      </c>
      <c r="AH55" s="71" t="s">
        <v>354</v>
      </c>
      <c r="AI55" s="71" t="s">
        <v>355</v>
      </c>
      <c r="AJ55" s="72" t="s">
        <v>356</v>
      </c>
      <c r="AK55" s="21"/>
      <c r="AM55" s="21"/>
      <c r="AN55" s="21"/>
      <c r="AO55" s="21"/>
      <c r="AP55" s="21"/>
      <c r="AQ55" s="63">
        <v>1</v>
      </c>
    </row>
    <row r="56" spans="2:43">
      <c r="B56" s="49" t="s">
        <v>117</v>
      </c>
      <c r="C56" s="47"/>
      <c r="D56" s="21"/>
      <c r="E56" s="21"/>
      <c r="F56" s="21"/>
      <c r="G56" s="21"/>
      <c r="H56" s="21"/>
      <c r="I56" s="21"/>
      <c r="J56" s="21"/>
      <c r="K56" s="21"/>
      <c r="L56" s="21"/>
      <c r="M56" s="21"/>
      <c r="N56" s="21"/>
      <c r="O56" s="21"/>
      <c r="P56" s="21"/>
      <c r="Q56" s="21"/>
      <c r="R56" s="21"/>
      <c r="S56" s="21"/>
      <c r="T56" s="21"/>
      <c r="U56" s="21"/>
      <c r="V56" s="21"/>
      <c r="W56" s="21"/>
      <c r="X56" s="21"/>
      <c r="Y56" s="21"/>
      <c r="Z56" s="70" t="s">
        <v>348</v>
      </c>
      <c r="AA56" s="21"/>
      <c r="AB56" s="21"/>
      <c r="AC56" s="21"/>
      <c r="AD56" s="73"/>
      <c r="AE56" s="561" t="s">
        <v>357</v>
      </c>
      <c r="AF56" s="563" t="s">
        <v>358</v>
      </c>
      <c r="AG56" s="565" t="s">
        <v>359</v>
      </c>
      <c r="AH56" s="567" t="s">
        <v>360</v>
      </c>
      <c r="AI56" s="569" t="s">
        <v>361</v>
      </c>
      <c r="AJ56" s="74" t="s">
        <v>362</v>
      </c>
      <c r="AK56" s="21"/>
      <c r="AL56" s="571" t="s">
        <v>361</v>
      </c>
      <c r="AM56" s="21"/>
      <c r="AN56" s="21"/>
      <c r="AO56" s="21"/>
      <c r="AP56" s="21"/>
      <c r="AQ56" s="63">
        <v>1</v>
      </c>
    </row>
    <row r="57" spans="2:43">
      <c r="B57" s="51" t="s">
        <v>157</v>
      </c>
      <c r="C57" s="47"/>
      <c r="D57" s="21"/>
      <c r="E57" s="21"/>
      <c r="F57" s="21"/>
      <c r="G57" s="21"/>
      <c r="H57" s="21"/>
      <c r="I57" s="21"/>
      <c r="J57" s="21" t="s">
        <v>137</v>
      </c>
      <c r="K57" s="21"/>
      <c r="L57" s="21"/>
      <c r="M57" s="21"/>
      <c r="N57" s="21"/>
      <c r="O57" s="21"/>
      <c r="P57" s="21"/>
      <c r="Q57" s="21"/>
      <c r="R57" s="21"/>
      <c r="S57" s="21"/>
      <c r="T57" s="21"/>
      <c r="U57" s="21"/>
      <c r="V57" s="21"/>
      <c r="W57" s="21"/>
      <c r="X57" s="21"/>
      <c r="Y57" s="21"/>
      <c r="Z57" s="70" t="s">
        <v>348</v>
      </c>
      <c r="AA57" s="21"/>
      <c r="AB57" s="21"/>
      <c r="AC57" s="21"/>
      <c r="AD57" s="75"/>
      <c r="AE57" s="562"/>
      <c r="AF57" s="564"/>
      <c r="AG57" s="566"/>
      <c r="AH57" s="568"/>
      <c r="AI57" s="570"/>
      <c r="AJ57" s="76" t="s">
        <v>363</v>
      </c>
      <c r="AK57" s="21"/>
      <c r="AL57" s="570"/>
      <c r="AM57" s="21"/>
      <c r="AN57" s="21"/>
      <c r="AO57" s="21"/>
      <c r="AP57" s="21"/>
      <c r="AQ57" s="63">
        <v>1</v>
      </c>
    </row>
    <row r="58" spans="2:43" ht="17.25">
      <c r="B58" s="52" t="s">
        <v>71</v>
      </c>
      <c r="C58" s="47"/>
      <c r="D58" s="21"/>
      <c r="E58" s="21"/>
      <c r="F58" s="21"/>
      <c r="G58" s="21"/>
      <c r="H58" s="21"/>
      <c r="I58" s="21"/>
      <c r="J58" s="21" t="s">
        <v>136</v>
      </c>
      <c r="K58" s="21"/>
      <c r="L58" s="21"/>
      <c r="M58" s="21"/>
      <c r="N58" s="21"/>
      <c r="O58" s="21"/>
      <c r="P58" s="21"/>
      <c r="Q58" s="21"/>
      <c r="R58" s="21"/>
      <c r="S58" s="21"/>
      <c r="T58" s="21"/>
      <c r="U58" s="21"/>
      <c r="V58" s="21"/>
      <c r="W58" s="21"/>
      <c r="X58" s="21"/>
      <c r="Y58" s="21"/>
      <c r="Z58" s="70" t="s">
        <v>348</v>
      </c>
      <c r="AA58" s="21"/>
      <c r="AB58" s="21"/>
      <c r="AC58" s="21"/>
      <c r="AD58" s="77">
        <v>1</v>
      </c>
      <c r="AE58" s="78"/>
      <c r="AF58" s="79"/>
      <c r="AG58" s="80"/>
      <c r="AH58" s="81"/>
      <c r="AI58" s="82">
        <v>1.03</v>
      </c>
      <c r="AJ58" s="83" t="s">
        <v>387</v>
      </c>
      <c r="AK58" s="21"/>
      <c r="AL58" s="82">
        <v>1.06</v>
      </c>
      <c r="AM58" s="21"/>
      <c r="AN58" s="21"/>
      <c r="AO58" s="21"/>
      <c r="AP58" s="21"/>
      <c r="AQ58" s="63">
        <v>1</v>
      </c>
    </row>
    <row r="59" spans="2:43" s="45" customFormat="1" ht="17.25">
      <c r="B59" s="53" t="s">
        <v>198</v>
      </c>
      <c r="C59" s="53" t="s">
        <v>197</v>
      </c>
      <c r="D59" s="54"/>
      <c r="E59" s="54"/>
      <c r="F59" s="54"/>
      <c r="G59" s="54"/>
      <c r="H59" s="54"/>
      <c r="I59" s="54"/>
      <c r="J59" s="21" t="s">
        <v>135</v>
      </c>
      <c r="K59" s="54"/>
      <c r="L59" s="54"/>
      <c r="M59" s="54"/>
      <c r="N59" s="54"/>
      <c r="O59" s="54"/>
      <c r="P59" s="54"/>
      <c r="Q59" s="54"/>
      <c r="R59" s="54"/>
      <c r="S59" s="54"/>
      <c r="T59" s="54"/>
      <c r="U59" s="54"/>
      <c r="V59" s="54"/>
      <c r="W59" s="54"/>
      <c r="X59" s="54"/>
      <c r="Y59" s="54"/>
      <c r="Z59" s="70" t="s">
        <v>348</v>
      </c>
      <c r="AA59" s="21"/>
      <c r="AB59" s="21"/>
      <c r="AC59" s="21"/>
      <c r="AD59" s="77">
        <v>2</v>
      </c>
      <c r="AE59" s="78"/>
      <c r="AF59" s="79"/>
      <c r="AG59" s="84"/>
      <c r="AH59" s="85"/>
      <c r="AI59" s="82">
        <v>1.02</v>
      </c>
      <c r="AJ59" s="83" t="s">
        <v>388</v>
      </c>
      <c r="AK59" s="21"/>
      <c r="AL59" s="82">
        <v>1.03</v>
      </c>
      <c r="AM59" s="21"/>
      <c r="AN59" s="21"/>
      <c r="AO59" s="21"/>
      <c r="AP59" s="21"/>
      <c r="AQ59" s="63">
        <v>1</v>
      </c>
    </row>
    <row r="60" spans="2:43" ht="17.25">
      <c r="B60" s="47" t="s">
        <v>80</v>
      </c>
      <c r="C60" s="55">
        <v>0.89</v>
      </c>
      <c r="D60" s="21"/>
      <c r="E60" s="21"/>
      <c r="F60" s="21"/>
      <c r="G60" s="21"/>
      <c r="H60" s="21"/>
      <c r="I60" s="21"/>
      <c r="J60" s="21" t="s">
        <v>134</v>
      </c>
      <c r="K60" s="21"/>
      <c r="L60" s="21"/>
      <c r="M60" s="21"/>
      <c r="N60" s="21"/>
      <c r="O60" s="21"/>
      <c r="P60" s="21"/>
      <c r="Q60" s="21"/>
      <c r="R60" s="21"/>
      <c r="S60" s="21"/>
      <c r="T60" s="21"/>
      <c r="U60" s="21"/>
      <c r="V60" s="21"/>
      <c r="W60" s="21"/>
      <c r="X60" s="21"/>
      <c r="Y60" s="21"/>
      <c r="Z60" s="70" t="s">
        <v>348</v>
      </c>
      <c r="AA60" s="21"/>
      <c r="AB60" s="21"/>
      <c r="AC60" s="21"/>
      <c r="AD60" s="77">
        <v>3</v>
      </c>
      <c r="AE60" s="78"/>
      <c r="AF60" s="79"/>
      <c r="AG60" s="84"/>
      <c r="AH60" s="85"/>
      <c r="AI60" s="82">
        <v>1.03</v>
      </c>
      <c r="AJ60" s="83" t="s">
        <v>389</v>
      </c>
      <c r="AK60" s="21"/>
      <c r="AL60" s="82">
        <v>1.05</v>
      </c>
      <c r="AM60" s="21"/>
      <c r="AN60" s="21"/>
      <c r="AO60" s="21"/>
      <c r="AP60" s="21"/>
      <c r="AQ60" s="63">
        <v>1</v>
      </c>
    </row>
    <row r="61" spans="2:43" ht="17.25">
      <c r="B61" s="47" t="s">
        <v>77</v>
      </c>
      <c r="C61" s="55">
        <v>0.78900000000000003</v>
      </c>
      <c r="D61" s="21"/>
      <c r="E61" s="21"/>
      <c r="F61" s="21"/>
      <c r="G61" s="21"/>
      <c r="H61" s="21"/>
      <c r="I61" s="21"/>
      <c r="J61" s="21" t="s">
        <v>133</v>
      </c>
      <c r="K61" s="21"/>
      <c r="L61" s="21"/>
      <c r="M61" s="21"/>
      <c r="N61" s="21"/>
      <c r="O61" s="21"/>
      <c r="P61" s="21"/>
      <c r="Q61" s="21"/>
      <c r="R61" s="21"/>
      <c r="S61" s="21"/>
      <c r="T61" s="21"/>
      <c r="U61" s="21"/>
      <c r="V61" s="21"/>
      <c r="W61" s="21"/>
      <c r="X61" s="21"/>
      <c r="Y61" s="21"/>
      <c r="Z61" s="70" t="s">
        <v>348</v>
      </c>
      <c r="AA61" s="21"/>
      <c r="AB61" s="21"/>
      <c r="AC61" s="21"/>
      <c r="AD61" s="77">
        <v>4</v>
      </c>
      <c r="AE61" s="78"/>
      <c r="AF61" s="79"/>
      <c r="AG61" s="84"/>
      <c r="AH61" s="85"/>
      <c r="AI61" s="82">
        <v>1.03</v>
      </c>
      <c r="AJ61" s="83" t="s">
        <v>390</v>
      </c>
      <c r="AK61" s="21"/>
      <c r="AL61" s="82">
        <v>1.06</v>
      </c>
      <c r="AM61" s="21"/>
      <c r="AN61" s="21"/>
      <c r="AO61" s="21"/>
      <c r="AP61" s="21"/>
      <c r="AQ61" s="63">
        <v>1</v>
      </c>
    </row>
    <row r="62" spans="2:43" ht="17.25">
      <c r="B62" s="47" t="s">
        <v>104</v>
      </c>
      <c r="C62" s="47" t="s">
        <v>176</v>
      </c>
      <c r="D62" s="21"/>
      <c r="E62" s="21"/>
      <c r="F62" s="21"/>
      <c r="G62" s="21"/>
      <c r="H62" s="21"/>
      <c r="I62" s="21"/>
      <c r="J62" s="21" t="s">
        <v>132</v>
      </c>
      <c r="K62" s="21"/>
      <c r="L62" s="21"/>
      <c r="M62" s="21"/>
      <c r="N62" s="21"/>
      <c r="O62" s="21"/>
      <c r="P62" s="21"/>
      <c r="Q62" s="21"/>
      <c r="R62" s="21"/>
      <c r="S62" s="21"/>
      <c r="T62" s="21"/>
      <c r="U62" s="21"/>
      <c r="V62" s="21"/>
      <c r="W62" s="21"/>
      <c r="X62" s="21"/>
      <c r="Y62" s="21"/>
      <c r="Z62" s="70" t="s">
        <v>348</v>
      </c>
      <c r="AA62" s="21"/>
      <c r="AB62" s="21"/>
      <c r="AC62" s="21"/>
      <c r="AD62" s="77">
        <v>5</v>
      </c>
      <c r="AE62" s="78"/>
      <c r="AF62" s="79"/>
      <c r="AG62" s="84"/>
      <c r="AH62" s="85"/>
      <c r="AI62" s="82">
        <v>1.04</v>
      </c>
      <c r="AJ62" s="83" t="s">
        <v>391</v>
      </c>
      <c r="AK62" s="21"/>
      <c r="AL62" s="82">
        <v>1.06</v>
      </c>
      <c r="AM62" s="21"/>
      <c r="AN62" s="21"/>
      <c r="AO62" s="21"/>
      <c r="AP62" s="21"/>
      <c r="AQ62" s="63">
        <v>1</v>
      </c>
    </row>
    <row r="63" spans="2:43" ht="15.75">
      <c r="B63" s="47" t="s">
        <v>115</v>
      </c>
      <c r="C63" s="55">
        <v>1.175</v>
      </c>
      <c r="D63" s="21"/>
      <c r="E63" s="21"/>
      <c r="F63" s="21"/>
      <c r="G63" s="21"/>
      <c r="H63" s="21"/>
      <c r="I63" s="21"/>
      <c r="J63" s="21" t="s">
        <v>131</v>
      </c>
      <c r="K63" s="21"/>
      <c r="L63" s="21"/>
      <c r="M63" s="21"/>
      <c r="N63" s="21"/>
      <c r="O63" s="21"/>
      <c r="P63" s="21"/>
      <c r="Q63" s="21"/>
      <c r="R63" s="21"/>
      <c r="S63" s="21"/>
      <c r="T63" s="21"/>
      <c r="U63" s="21"/>
      <c r="V63" s="21"/>
      <c r="W63" s="21"/>
      <c r="X63" s="21"/>
      <c r="Y63" s="21"/>
      <c r="Z63" s="87" t="str">
        <f>IF(AE63&lt;&gt;"","A","►")</f>
        <v>►</v>
      </c>
      <c r="AA63" s="21"/>
      <c r="AB63" s="21"/>
      <c r="AC63" s="21"/>
      <c r="AD63" s="86"/>
      <c r="AE63" s="86"/>
      <c r="AF63" s="86"/>
      <c r="AG63" s="86"/>
      <c r="AH63" s="86"/>
      <c r="AI63" s="86"/>
      <c r="AJ63" s="86"/>
      <c r="AK63" s="21"/>
      <c r="AM63" s="21"/>
      <c r="AN63" s="21"/>
      <c r="AO63" s="21"/>
      <c r="AP63" s="21"/>
      <c r="AQ63" s="63">
        <v>1</v>
      </c>
    </row>
    <row r="64" spans="2:43" ht="18">
      <c r="B64" s="47" t="s">
        <v>97</v>
      </c>
      <c r="C64" s="55" t="s">
        <v>209</v>
      </c>
      <c r="D64" s="21"/>
      <c r="E64" s="21"/>
      <c r="F64" s="21"/>
      <c r="G64" s="21"/>
      <c r="H64" s="21"/>
      <c r="I64" s="21"/>
      <c r="J64" s="21" t="s">
        <v>130</v>
      </c>
      <c r="K64" s="21"/>
      <c r="L64" s="21"/>
      <c r="M64" s="21"/>
      <c r="N64" s="21"/>
      <c r="O64" s="21"/>
      <c r="P64" s="21"/>
      <c r="Q64" s="21"/>
      <c r="R64" s="21"/>
      <c r="S64" s="21"/>
      <c r="T64" s="21"/>
      <c r="U64" s="21"/>
      <c r="V64" s="21"/>
      <c r="W64" s="21"/>
      <c r="X64" s="21"/>
      <c r="Y64" s="21"/>
      <c r="Z64" s="87" t="str">
        <f>IF(AE64&lt;&gt;"","A","►")</f>
        <v>►</v>
      </c>
      <c r="AA64" s="21"/>
      <c r="AB64" s="21"/>
      <c r="AC64" s="21"/>
      <c r="AD64" s="23" t="s">
        <v>392</v>
      </c>
      <c r="AE64" s="68"/>
      <c r="AF64" s="86"/>
      <c r="AG64" s="86"/>
      <c r="AH64" s="86"/>
      <c r="AI64" s="86"/>
      <c r="AJ64" s="86"/>
      <c r="AK64" s="21"/>
      <c r="AM64" s="21"/>
      <c r="AN64" s="21"/>
      <c r="AO64" s="21"/>
      <c r="AP64" s="21"/>
      <c r="AQ64" s="63">
        <v>1</v>
      </c>
    </row>
    <row r="65" spans="2:43" ht="15.75">
      <c r="B65" s="47" t="s">
        <v>178</v>
      </c>
      <c r="C65" s="47" t="s">
        <v>177</v>
      </c>
      <c r="D65" s="21"/>
      <c r="E65" s="21"/>
      <c r="F65" s="21"/>
      <c r="G65" s="21"/>
      <c r="H65" s="21"/>
      <c r="I65" s="21"/>
      <c r="J65" s="21"/>
      <c r="K65" s="21"/>
      <c r="L65" s="21"/>
      <c r="M65" s="21"/>
      <c r="N65" s="21"/>
      <c r="O65" s="21"/>
      <c r="P65" s="21"/>
      <c r="Q65" s="21"/>
      <c r="R65" s="21"/>
      <c r="S65" s="21"/>
      <c r="T65" s="21"/>
      <c r="U65" s="21"/>
      <c r="V65" s="21"/>
      <c r="W65" s="21"/>
      <c r="X65" s="21"/>
      <c r="Y65" s="21"/>
      <c r="Z65" s="87" t="str">
        <f>IF(AE65&lt;&gt;"","A","►")</f>
        <v>►</v>
      </c>
      <c r="AA65" s="21"/>
      <c r="AB65" s="21"/>
      <c r="AC65" s="21"/>
      <c r="AD65" s="86"/>
      <c r="AE65" s="86"/>
      <c r="AF65" s="86"/>
      <c r="AG65" s="86"/>
      <c r="AH65" s="86"/>
      <c r="AI65" s="86"/>
      <c r="AJ65" s="86"/>
      <c r="AK65" s="21"/>
      <c r="AM65" s="21"/>
      <c r="AN65" s="21"/>
      <c r="AO65" s="21"/>
      <c r="AP65" s="21"/>
      <c r="AQ65" s="63">
        <v>1</v>
      </c>
    </row>
    <row r="66" spans="2:43">
      <c r="B66" s="47" t="s">
        <v>91</v>
      </c>
      <c r="C66" s="55">
        <v>1.04</v>
      </c>
      <c r="D66" s="21"/>
      <c r="E66" s="21"/>
      <c r="F66" s="21"/>
      <c r="G66" s="21"/>
      <c r="H66" s="21"/>
      <c r="I66" s="21"/>
      <c r="J66" s="21" t="s">
        <v>129</v>
      </c>
      <c r="K66" s="21"/>
      <c r="L66" s="21"/>
      <c r="M66" s="21"/>
      <c r="N66" s="21"/>
      <c r="O66" s="21"/>
      <c r="P66" s="21"/>
      <c r="Q66" s="21"/>
      <c r="R66" s="21"/>
      <c r="S66" s="21"/>
      <c r="T66" s="21"/>
      <c r="U66" s="21"/>
      <c r="V66" s="21"/>
      <c r="W66" s="21"/>
      <c r="X66" s="21"/>
      <c r="Y66" s="21"/>
      <c r="Z66" s="70" t="s">
        <v>348</v>
      </c>
      <c r="AA66" s="21"/>
      <c r="AB66" s="21"/>
      <c r="AC66" s="21"/>
      <c r="AD66" s="71" t="s">
        <v>350</v>
      </c>
      <c r="AE66" s="71" t="s">
        <v>351</v>
      </c>
      <c r="AF66" s="71" t="s">
        <v>352</v>
      </c>
      <c r="AG66" s="71" t="s">
        <v>353</v>
      </c>
      <c r="AH66" s="71" t="s">
        <v>354</v>
      </c>
      <c r="AI66" s="71" t="s">
        <v>355</v>
      </c>
      <c r="AJ66" s="72" t="s">
        <v>356</v>
      </c>
      <c r="AK66" s="21"/>
      <c r="AM66" s="21"/>
      <c r="AN66" s="21"/>
      <c r="AO66" s="21"/>
      <c r="AP66" s="21"/>
      <c r="AQ66" s="63">
        <v>1</v>
      </c>
    </row>
    <row r="67" spans="2:43">
      <c r="B67" s="47" t="s">
        <v>96</v>
      </c>
      <c r="C67" s="55" t="s">
        <v>210</v>
      </c>
      <c r="D67" s="21"/>
      <c r="E67" s="21"/>
      <c r="F67" s="21"/>
      <c r="G67" s="21"/>
      <c r="H67" s="21"/>
      <c r="I67" s="21"/>
      <c r="J67" s="21" t="s">
        <v>128</v>
      </c>
      <c r="K67" s="21"/>
      <c r="L67" s="21"/>
      <c r="M67" s="21"/>
      <c r="N67" s="21"/>
      <c r="O67" s="21"/>
      <c r="P67" s="21"/>
      <c r="Q67" s="21"/>
      <c r="R67" s="21"/>
      <c r="S67" s="21"/>
      <c r="T67" s="21"/>
      <c r="U67" s="21"/>
      <c r="V67" s="21"/>
      <c r="W67" s="21"/>
      <c r="X67" s="21"/>
      <c r="Y67" s="21"/>
      <c r="Z67" s="70" t="s">
        <v>348</v>
      </c>
      <c r="AA67" s="21"/>
      <c r="AB67" s="21"/>
      <c r="AC67" s="21"/>
      <c r="AD67" s="73"/>
      <c r="AE67" s="561" t="s">
        <v>357</v>
      </c>
      <c r="AF67" s="563" t="s">
        <v>358</v>
      </c>
      <c r="AG67" s="565" t="s">
        <v>359</v>
      </c>
      <c r="AH67" s="567" t="s">
        <v>360</v>
      </c>
      <c r="AI67" s="569" t="s">
        <v>361</v>
      </c>
      <c r="AJ67" s="74" t="s">
        <v>362</v>
      </c>
      <c r="AK67" s="21"/>
      <c r="AL67" s="571" t="s">
        <v>361</v>
      </c>
      <c r="AM67" s="21"/>
      <c r="AN67" s="21"/>
      <c r="AO67" s="21"/>
      <c r="AP67" s="21"/>
      <c r="AQ67" s="63">
        <v>1</v>
      </c>
    </row>
    <row r="68" spans="2:43">
      <c r="B68" s="47" t="s">
        <v>106</v>
      </c>
      <c r="C68" s="55">
        <v>1.1100000000000001</v>
      </c>
      <c r="D68" s="21"/>
      <c r="E68" s="21"/>
      <c r="F68" s="21"/>
      <c r="G68" s="21"/>
      <c r="H68" s="21"/>
      <c r="I68" s="21"/>
      <c r="J68" s="21" t="s">
        <v>127</v>
      </c>
      <c r="K68" s="21"/>
      <c r="L68" s="21"/>
      <c r="M68" s="21"/>
      <c r="N68" s="21"/>
      <c r="O68" s="21"/>
      <c r="P68" s="21"/>
      <c r="Q68" s="21"/>
      <c r="R68" s="21"/>
      <c r="S68" s="21"/>
      <c r="T68" s="21"/>
      <c r="U68" s="21"/>
      <c r="V68" s="21"/>
      <c r="W68" s="21"/>
      <c r="X68" s="21"/>
      <c r="Y68" s="21"/>
      <c r="Z68" s="70" t="s">
        <v>348</v>
      </c>
      <c r="AA68" s="21"/>
      <c r="AB68" s="21"/>
      <c r="AC68" s="21"/>
      <c r="AD68" s="75"/>
      <c r="AE68" s="562"/>
      <c r="AF68" s="564"/>
      <c r="AG68" s="566"/>
      <c r="AH68" s="568"/>
      <c r="AI68" s="570"/>
      <c r="AJ68" s="76" t="s">
        <v>363</v>
      </c>
      <c r="AK68" s="21"/>
      <c r="AL68" s="570"/>
      <c r="AM68" s="21"/>
      <c r="AN68" s="21"/>
      <c r="AO68" s="21"/>
      <c r="AP68" s="21"/>
      <c r="AQ68" s="63">
        <v>1</v>
      </c>
    </row>
    <row r="69" spans="2:43" ht="17.25">
      <c r="B69" s="47" t="s">
        <v>90</v>
      </c>
      <c r="C69" s="55">
        <v>1.04</v>
      </c>
      <c r="D69" s="21"/>
      <c r="E69" s="21"/>
      <c r="F69" s="21"/>
      <c r="G69" s="21"/>
      <c r="H69" s="21"/>
      <c r="I69" s="21"/>
      <c r="J69" s="21" t="s">
        <v>126</v>
      </c>
      <c r="K69" s="21"/>
      <c r="L69" s="21"/>
      <c r="M69" s="21"/>
      <c r="N69" s="21"/>
      <c r="O69" s="21"/>
      <c r="P69" s="21"/>
      <c r="Q69" s="21"/>
      <c r="R69" s="21"/>
      <c r="S69" s="21"/>
      <c r="T69" s="21"/>
      <c r="U69" s="21"/>
      <c r="V69" s="21"/>
      <c r="W69" s="21"/>
      <c r="X69" s="21"/>
      <c r="Y69" s="21"/>
      <c r="Z69" s="70" t="s">
        <v>348</v>
      </c>
      <c r="AA69" s="21"/>
      <c r="AB69" s="21"/>
      <c r="AC69" s="21"/>
      <c r="AD69" s="77">
        <v>1</v>
      </c>
      <c r="AE69" s="78"/>
      <c r="AF69" s="79"/>
      <c r="AG69" s="80"/>
      <c r="AH69" s="81"/>
      <c r="AI69" s="82">
        <v>0.99</v>
      </c>
      <c r="AJ69" s="83" t="s">
        <v>393</v>
      </c>
      <c r="AK69" s="21"/>
      <c r="AL69" s="82"/>
      <c r="AM69" s="21"/>
      <c r="AN69" s="21"/>
      <c r="AO69" s="21"/>
      <c r="AP69" s="21"/>
      <c r="AQ69" s="63">
        <v>1</v>
      </c>
    </row>
    <row r="70" spans="2:43" ht="17.25">
      <c r="B70" s="47" t="s">
        <v>98</v>
      </c>
      <c r="C70" s="55">
        <v>1.06</v>
      </c>
      <c r="D70" s="21"/>
      <c r="E70" s="21"/>
      <c r="F70" s="21"/>
      <c r="G70" s="21"/>
      <c r="H70" s="21"/>
      <c r="I70" s="21"/>
      <c r="J70" s="21" t="s">
        <v>125</v>
      </c>
      <c r="K70" s="21"/>
      <c r="L70" s="21"/>
      <c r="M70" s="21"/>
      <c r="N70" s="21"/>
      <c r="O70" s="21"/>
      <c r="P70" s="21"/>
      <c r="Q70" s="21"/>
      <c r="R70" s="21"/>
      <c r="S70" s="21"/>
      <c r="T70" s="21"/>
      <c r="U70" s="21"/>
      <c r="V70" s="21"/>
      <c r="W70" s="21"/>
      <c r="X70" s="21"/>
      <c r="Y70" s="21"/>
      <c r="Z70" s="70" t="s">
        <v>348</v>
      </c>
      <c r="AA70" s="21"/>
      <c r="AB70" s="21"/>
      <c r="AC70" s="21"/>
      <c r="AD70" s="77">
        <v>2</v>
      </c>
      <c r="AE70" s="78"/>
      <c r="AF70" s="79"/>
      <c r="AG70" s="84"/>
      <c r="AH70" s="85"/>
      <c r="AI70" s="82">
        <v>1.0049999999999999</v>
      </c>
      <c r="AJ70" s="83" t="s">
        <v>394</v>
      </c>
      <c r="AK70" s="21"/>
      <c r="AL70" s="82">
        <v>1.0149999999999999</v>
      </c>
      <c r="AM70" s="21"/>
      <c r="AN70" s="21"/>
      <c r="AO70" s="21"/>
      <c r="AP70" s="21"/>
      <c r="AQ70" s="63">
        <v>1</v>
      </c>
    </row>
    <row r="71" spans="2:43" ht="17.25">
      <c r="B71" s="47" t="s">
        <v>95</v>
      </c>
      <c r="C71" s="55" t="s">
        <v>211</v>
      </c>
      <c r="D71" s="21"/>
      <c r="E71" s="21"/>
      <c r="F71" s="21"/>
      <c r="G71" s="21"/>
      <c r="H71" s="21"/>
      <c r="I71" s="21"/>
      <c r="J71" s="21"/>
      <c r="K71" s="21"/>
      <c r="L71" s="21"/>
      <c r="M71" s="21"/>
      <c r="N71" s="21"/>
      <c r="O71" s="21"/>
      <c r="P71" s="21"/>
      <c r="Q71" s="21"/>
      <c r="R71" s="21"/>
      <c r="S71" s="21"/>
      <c r="T71" s="21"/>
      <c r="U71" s="21"/>
      <c r="V71" s="21"/>
      <c r="W71" s="21"/>
      <c r="X71" s="21"/>
      <c r="Y71" s="21"/>
      <c r="Z71" s="70" t="s">
        <v>348</v>
      </c>
      <c r="AA71" s="21"/>
      <c r="AB71" s="21"/>
      <c r="AC71" s="21"/>
      <c r="AD71" s="77">
        <v>3</v>
      </c>
      <c r="AE71" s="78"/>
      <c r="AF71" s="79"/>
      <c r="AG71" s="84"/>
      <c r="AH71" s="85"/>
      <c r="AI71" s="82">
        <v>1</v>
      </c>
      <c r="AJ71" s="83" t="s">
        <v>395</v>
      </c>
      <c r="AK71" s="21"/>
      <c r="AL71" s="82">
        <v>1.01</v>
      </c>
      <c r="AM71" s="21"/>
      <c r="AN71" s="21"/>
      <c r="AO71" s="21"/>
      <c r="AP71" s="21"/>
      <c r="AQ71" s="63">
        <v>1</v>
      </c>
    </row>
    <row r="72" spans="2:43" ht="17.25">
      <c r="B72" s="47" t="s">
        <v>110</v>
      </c>
      <c r="C72" s="55">
        <v>1.1299999999999999</v>
      </c>
      <c r="D72" s="21"/>
      <c r="E72" s="21"/>
      <c r="F72" s="21"/>
      <c r="G72" s="21"/>
      <c r="H72" s="21"/>
      <c r="I72" s="21"/>
      <c r="J72" s="21" t="s">
        <v>124</v>
      </c>
      <c r="K72" s="21"/>
      <c r="L72" s="21"/>
      <c r="M72" s="21"/>
      <c r="N72" s="21"/>
      <c r="O72" s="21"/>
      <c r="P72" s="21"/>
      <c r="Q72" s="21"/>
      <c r="R72" s="21"/>
      <c r="S72" s="21"/>
      <c r="T72" s="21"/>
      <c r="U72" s="21"/>
      <c r="V72" s="21"/>
      <c r="W72" s="21"/>
      <c r="X72" s="21"/>
      <c r="Y72" s="21"/>
      <c r="Z72" s="87" t="str">
        <f t="shared" ref="Z72:Z121" si="0">IF(AE72&lt;&gt;"","A","►")</f>
        <v>►</v>
      </c>
      <c r="AA72" s="21"/>
      <c r="AB72" s="21"/>
      <c r="AC72" s="21"/>
      <c r="AD72" s="77"/>
      <c r="AE72" s="78"/>
      <c r="AF72" s="79"/>
      <c r="AG72" s="84"/>
      <c r="AH72" s="85"/>
      <c r="AI72" s="82"/>
      <c r="AJ72" s="83"/>
      <c r="AK72" s="21"/>
      <c r="AL72" s="82"/>
      <c r="AM72" s="21"/>
      <c r="AN72" s="21"/>
      <c r="AO72" s="21"/>
      <c r="AP72" s="21"/>
      <c r="AQ72" s="63">
        <v>1</v>
      </c>
    </row>
    <row r="73" spans="2:43" ht="17.25">
      <c r="B73" s="47" t="s">
        <v>175</v>
      </c>
      <c r="C73" s="47" t="s">
        <v>212</v>
      </c>
      <c r="D73" s="21"/>
      <c r="E73" s="21"/>
      <c r="F73" s="21"/>
      <c r="G73" s="21"/>
      <c r="H73" s="21"/>
      <c r="I73" s="21"/>
      <c r="J73" s="21" t="s">
        <v>123</v>
      </c>
      <c r="K73" s="21"/>
      <c r="L73" s="21"/>
      <c r="M73" s="21"/>
      <c r="N73" s="21"/>
      <c r="O73" s="21"/>
      <c r="P73" s="21"/>
      <c r="Q73" s="21"/>
      <c r="R73" s="21"/>
      <c r="S73" s="21"/>
      <c r="T73" s="21"/>
      <c r="U73" s="21"/>
      <c r="V73" s="21"/>
      <c r="W73" s="21"/>
      <c r="X73" s="21"/>
      <c r="Y73" s="21"/>
      <c r="Z73" s="87" t="str">
        <f t="shared" si="0"/>
        <v>►</v>
      </c>
      <c r="AA73" s="21"/>
      <c r="AB73" s="21"/>
      <c r="AC73" s="21"/>
      <c r="AD73" s="77"/>
      <c r="AE73" s="78"/>
      <c r="AF73" s="79"/>
      <c r="AG73" s="84"/>
      <c r="AH73" s="85"/>
      <c r="AI73" s="82"/>
      <c r="AJ73" s="83"/>
      <c r="AK73" s="21"/>
      <c r="AL73" s="82"/>
      <c r="AM73" s="21"/>
      <c r="AN73" s="21"/>
      <c r="AO73" s="21"/>
      <c r="AP73" s="21"/>
      <c r="AQ73" s="63">
        <v>1</v>
      </c>
    </row>
    <row r="74" spans="2:43" ht="15.75">
      <c r="B74" s="47" t="s">
        <v>113</v>
      </c>
      <c r="C74" s="55">
        <v>1.1599999999999999</v>
      </c>
      <c r="D74" s="21"/>
      <c r="E74" s="21"/>
      <c r="F74" s="21"/>
      <c r="G74" s="21"/>
      <c r="H74" s="21"/>
      <c r="I74" s="21"/>
      <c r="J74" s="21" t="s">
        <v>122</v>
      </c>
      <c r="K74" s="21"/>
      <c r="L74" s="21"/>
      <c r="M74" s="21"/>
      <c r="N74" s="21"/>
      <c r="O74" s="21"/>
      <c r="P74" s="21"/>
      <c r="Q74" s="21"/>
      <c r="R74" s="21"/>
      <c r="S74" s="21"/>
      <c r="T74" s="21"/>
      <c r="U74" s="21"/>
      <c r="V74" s="21"/>
      <c r="W74" s="21"/>
      <c r="X74" s="21"/>
      <c r="Y74" s="21"/>
      <c r="Z74" s="87" t="str">
        <f t="shared" si="0"/>
        <v>►</v>
      </c>
      <c r="AA74" s="21"/>
      <c r="AB74" s="21"/>
      <c r="AC74" s="21"/>
      <c r="AD74" s="21"/>
      <c r="AE74" s="21"/>
      <c r="AF74" s="21"/>
      <c r="AG74" s="21"/>
      <c r="AH74" s="21"/>
      <c r="AI74" s="21"/>
      <c r="AJ74" s="21"/>
      <c r="AK74" s="21"/>
      <c r="AL74" s="21"/>
      <c r="AM74" s="21"/>
      <c r="AN74" s="21"/>
      <c r="AO74" s="21"/>
      <c r="AP74" s="21"/>
      <c r="AQ74" s="63">
        <v>1</v>
      </c>
    </row>
    <row r="75" spans="2:43" ht="15.75">
      <c r="B75" s="47" t="s">
        <v>112</v>
      </c>
      <c r="C75" s="55" t="s">
        <v>213</v>
      </c>
      <c r="D75" s="21"/>
      <c r="E75" s="21"/>
      <c r="F75" s="21"/>
      <c r="G75" s="21"/>
      <c r="H75" s="21"/>
      <c r="I75" s="21"/>
      <c r="J75" s="21" t="s">
        <v>121</v>
      </c>
      <c r="K75" s="21"/>
      <c r="L75" s="21"/>
      <c r="M75" s="21"/>
      <c r="N75" s="21"/>
      <c r="O75" s="21"/>
      <c r="P75" s="21"/>
      <c r="Q75" s="21"/>
      <c r="R75" s="21"/>
      <c r="S75" s="21"/>
      <c r="T75" s="21"/>
      <c r="U75" s="21"/>
      <c r="V75" s="21"/>
      <c r="W75" s="21"/>
      <c r="X75" s="21"/>
      <c r="Y75" s="21"/>
      <c r="Z75" s="87" t="str">
        <f t="shared" si="0"/>
        <v>►</v>
      </c>
      <c r="AA75" s="21"/>
      <c r="AB75" s="21"/>
      <c r="AC75" s="21"/>
      <c r="AD75" s="21"/>
      <c r="AE75" s="21"/>
      <c r="AF75" s="21"/>
      <c r="AG75" s="21"/>
      <c r="AH75" s="21"/>
      <c r="AI75" s="21"/>
      <c r="AJ75" s="21"/>
      <c r="AK75" s="21"/>
      <c r="AL75" s="21"/>
      <c r="AM75" s="21"/>
      <c r="AN75" s="21"/>
      <c r="AO75" s="21"/>
      <c r="AP75" s="21"/>
      <c r="AQ75" s="63">
        <v>1</v>
      </c>
    </row>
    <row r="76" spans="2:43" ht="18">
      <c r="B76" s="47" t="s">
        <v>188</v>
      </c>
      <c r="C76" s="47" t="s">
        <v>187</v>
      </c>
      <c r="D76" s="21"/>
      <c r="E76" s="21"/>
      <c r="F76" s="21"/>
      <c r="G76" s="21"/>
      <c r="H76" s="21"/>
      <c r="I76" s="21"/>
      <c r="J76" s="21" t="s">
        <v>120</v>
      </c>
      <c r="K76" s="21"/>
      <c r="L76" s="21"/>
      <c r="M76" s="21"/>
      <c r="N76" s="21"/>
      <c r="O76" s="21"/>
      <c r="P76" s="21"/>
      <c r="Q76" s="21"/>
      <c r="R76" s="21"/>
      <c r="S76" s="21"/>
      <c r="T76" s="21"/>
      <c r="U76" s="21"/>
      <c r="V76" s="21"/>
      <c r="W76" s="21"/>
      <c r="X76" s="21"/>
      <c r="Y76" s="21"/>
      <c r="Z76" s="87" t="str">
        <f t="shared" si="0"/>
        <v>A</v>
      </c>
      <c r="AA76" s="21"/>
      <c r="AB76" s="21"/>
      <c r="AC76" s="21"/>
      <c r="AD76" s="21"/>
      <c r="AE76" s="48" t="s">
        <v>396</v>
      </c>
      <c r="AF76" s="21"/>
      <c r="AG76" s="21"/>
      <c r="AH76" s="21"/>
      <c r="AI76" s="21"/>
      <c r="AJ76" s="21"/>
      <c r="AK76" s="21"/>
      <c r="AL76" s="21"/>
      <c r="AM76" s="21"/>
      <c r="AN76" s="21"/>
      <c r="AO76" s="21"/>
      <c r="AP76" s="21"/>
      <c r="AQ76" s="63">
        <v>1</v>
      </c>
    </row>
    <row r="77" spans="2:43" ht="15.75">
      <c r="B77" s="47" t="s">
        <v>116</v>
      </c>
      <c r="C77" s="55" t="s">
        <v>214</v>
      </c>
      <c r="D77" s="21"/>
      <c r="E77" s="21"/>
      <c r="F77" s="21"/>
      <c r="G77" s="21"/>
      <c r="H77" s="21"/>
      <c r="I77" s="21"/>
      <c r="J77" s="21" t="s">
        <v>119</v>
      </c>
      <c r="K77" s="21"/>
      <c r="L77" s="21"/>
      <c r="M77" s="21"/>
      <c r="N77" s="21"/>
      <c r="O77" s="21"/>
      <c r="P77" s="21"/>
      <c r="Q77" s="21"/>
      <c r="R77" s="21"/>
      <c r="S77" s="21"/>
      <c r="T77" s="21"/>
      <c r="U77" s="21"/>
      <c r="V77" s="21"/>
      <c r="W77" s="21"/>
      <c r="X77" s="21"/>
      <c r="Y77" s="21"/>
      <c r="Z77" s="87" t="str">
        <f t="shared" si="0"/>
        <v>►</v>
      </c>
      <c r="AA77" s="21"/>
      <c r="AB77" s="21"/>
      <c r="AC77" s="21"/>
      <c r="AD77" s="21"/>
      <c r="AE77" s="88"/>
      <c r="AF77" s="21"/>
      <c r="AG77" s="21"/>
      <c r="AH77" s="21"/>
      <c r="AI77" s="21"/>
      <c r="AJ77" s="21"/>
      <c r="AK77" s="21"/>
      <c r="AL77" s="21"/>
      <c r="AM77" s="21"/>
      <c r="AN77" s="21"/>
      <c r="AO77" s="21"/>
      <c r="AP77" s="21"/>
      <c r="AQ77" s="63">
        <v>1</v>
      </c>
    </row>
    <row r="78" spans="2:43" ht="15.75">
      <c r="B78" s="47" t="s">
        <v>192</v>
      </c>
      <c r="C78" s="47" t="s">
        <v>191</v>
      </c>
      <c r="D78" s="21"/>
      <c r="E78" s="21"/>
      <c r="F78" s="21"/>
      <c r="G78" s="21"/>
      <c r="H78" s="21"/>
      <c r="I78" s="21"/>
      <c r="J78" s="21" t="s">
        <v>118</v>
      </c>
      <c r="K78" s="21"/>
      <c r="L78" s="21"/>
      <c r="M78" s="21"/>
      <c r="N78" s="21"/>
      <c r="O78" s="21"/>
      <c r="P78" s="21"/>
      <c r="Q78" s="21"/>
      <c r="R78" s="21"/>
      <c r="S78" s="21"/>
      <c r="T78" s="21"/>
      <c r="U78" s="21"/>
      <c r="V78" s="21"/>
      <c r="W78" s="21"/>
      <c r="X78" s="21"/>
      <c r="Y78" s="21"/>
      <c r="Z78" s="87" t="str">
        <f t="shared" si="0"/>
        <v>A</v>
      </c>
      <c r="AA78" s="21"/>
      <c r="AB78" s="21"/>
      <c r="AC78" s="21"/>
      <c r="AD78" s="21"/>
      <c r="AE78" s="88" t="s">
        <v>397</v>
      </c>
      <c r="AF78" s="21"/>
      <c r="AG78" s="21"/>
      <c r="AH78" s="21"/>
      <c r="AI78" s="21"/>
      <c r="AJ78" s="21"/>
      <c r="AK78" s="21"/>
      <c r="AL78" s="21"/>
      <c r="AM78" s="21"/>
      <c r="AN78" s="21"/>
      <c r="AO78" s="21"/>
      <c r="AP78" s="21"/>
      <c r="AQ78" s="63">
        <v>1</v>
      </c>
    </row>
    <row r="79" spans="2:43" ht="15.75">
      <c r="B79" s="47" t="s">
        <v>114</v>
      </c>
      <c r="C79" s="55">
        <v>1.165</v>
      </c>
      <c r="D79" s="21"/>
      <c r="E79" s="21"/>
      <c r="F79" s="21"/>
      <c r="G79" s="21"/>
      <c r="H79" s="21"/>
      <c r="I79" s="21"/>
      <c r="J79" s="21"/>
      <c r="K79" s="21"/>
      <c r="L79" s="21"/>
      <c r="M79" s="21"/>
      <c r="N79" s="21"/>
      <c r="O79" s="21"/>
      <c r="P79" s="21"/>
      <c r="Q79" s="21"/>
      <c r="R79" s="21"/>
      <c r="S79" s="21"/>
      <c r="T79" s="21"/>
      <c r="U79" s="21"/>
      <c r="V79" s="21"/>
      <c r="W79" s="21"/>
      <c r="X79" s="21"/>
      <c r="Y79" s="21"/>
      <c r="Z79" s="87" t="str">
        <f t="shared" si="0"/>
        <v>A</v>
      </c>
      <c r="AA79" s="21"/>
      <c r="AB79" s="21"/>
      <c r="AC79" s="21"/>
      <c r="AD79" s="21"/>
      <c r="AE79" s="88" t="s">
        <v>398</v>
      </c>
      <c r="AF79" s="21"/>
      <c r="AG79" s="21"/>
      <c r="AH79" s="21"/>
      <c r="AI79" s="21"/>
      <c r="AJ79" s="21"/>
      <c r="AK79" s="21"/>
      <c r="AL79" s="21"/>
      <c r="AM79" s="21"/>
      <c r="AN79" s="21"/>
      <c r="AO79" s="21"/>
      <c r="AP79" s="21"/>
      <c r="AQ79" s="63">
        <v>1</v>
      </c>
    </row>
    <row r="80" spans="2:43" ht="16.5">
      <c r="B80" s="47" t="s">
        <v>101</v>
      </c>
      <c r="C80" s="55">
        <v>1.08</v>
      </c>
      <c r="D80" s="21"/>
      <c r="E80" s="21"/>
      <c r="F80" s="21"/>
      <c r="G80" s="21"/>
      <c r="H80" s="21"/>
      <c r="I80" s="21"/>
      <c r="J80" s="557" t="s">
        <v>208</v>
      </c>
      <c r="K80" s="558"/>
      <c r="L80" s="56" t="s">
        <v>48</v>
      </c>
      <c r="M80" s="38"/>
      <c r="N80" s="38"/>
      <c r="O80" s="39"/>
      <c r="P80" s="21"/>
      <c r="Q80" s="21"/>
      <c r="R80" s="21"/>
      <c r="S80" s="21"/>
      <c r="T80" s="21"/>
      <c r="U80" s="21"/>
      <c r="V80" s="21"/>
      <c r="W80" s="21"/>
      <c r="X80" s="21"/>
      <c r="Y80" s="21"/>
      <c r="Z80" s="87" t="str">
        <f t="shared" si="0"/>
        <v>A</v>
      </c>
      <c r="AA80" s="21"/>
      <c r="AB80" s="21"/>
      <c r="AC80" s="21"/>
      <c r="AD80" s="21"/>
      <c r="AE80" s="88" t="s">
        <v>399</v>
      </c>
      <c r="AF80" s="21"/>
      <c r="AG80" s="21"/>
      <c r="AH80" s="21"/>
      <c r="AI80" s="21"/>
      <c r="AJ80" s="21"/>
      <c r="AK80" s="21"/>
      <c r="AL80" s="21"/>
      <c r="AM80" s="21"/>
      <c r="AN80" s="21"/>
      <c r="AO80" s="21"/>
      <c r="AP80" s="21"/>
      <c r="AQ80" s="63">
        <v>1</v>
      </c>
    </row>
    <row r="81" spans="2:43" ht="15.75">
      <c r="B81" s="47" t="s">
        <v>162</v>
      </c>
      <c r="C81" s="47" t="s">
        <v>161</v>
      </c>
      <c r="D81" s="21"/>
      <c r="E81" s="21"/>
      <c r="F81" s="21"/>
      <c r="G81" s="21"/>
      <c r="H81" s="21"/>
      <c r="I81" s="21"/>
      <c r="J81" s="559"/>
      <c r="K81" s="560"/>
      <c r="L81" s="27" t="s">
        <v>46</v>
      </c>
      <c r="M81" s="21"/>
      <c r="N81" s="21"/>
      <c r="O81" s="40"/>
      <c r="P81" s="21"/>
      <c r="Q81" s="21"/>
      <c r="R81" s="21"/>
      <c r="S81" s="21"/>
      <c r="T81" s="21"/>
      <c r="U81" s="21"/>
      <c r="V81" s="21"/>
      <c r="W81" s="21"/>
      <c r="X81" s="21"/>
      <c r="Y81" s="21"/>
      <c r="Z81" s="87" t="str">
        <f t="shared" si="0"/>
        <v>►</v>
      </c>
      <c r="AA81" s="21"/>
      <c r="AB81" s="21"/>
      <c r="AC81" s="21"/>
      <c r="AD81" s="21"/>
      <c r="AE81" s="21"/>
      <c r="AF81" s="21"/>
      <c r="AG81" s="21"/>
      <c r="AH81" s="21"/>
      <c r="AI81" s="21"/>
      <c r="AJ81" s="21"/>
      <c r="AK81" s="21"/>
      <c r="AL81" s="21"/>
      <c r="AM81" s="21"/>
      <c r="AN81" s="21"/>
      <c r="AO81" s="21"/>
      <c r="AP81" s="21"/>
      <c r="AQ81" s="63">
        <v>1</v>
      </c>
    </row>
    <row r="82" spans="2:43" ht="15.75">
      <c r="B82" s="47" t="s">
        <v>79</v>
      </c>
      <c r="C82" s="55">
        <v>0.84</v>
      </c>
      <c r="D82" s="21"/>
      <c r="E82" s="21"/>
      <c r="F82" s="21"/>
      <c r="G82" s="21"/>
      <c r="H82" s="21"/>
      <c r="I82" s="21"/>
      <c r="J82" s="559"/>
      <c r="K82" s="560"/>
      <c r="L82" s="27" t="s">
        <v>44</v>
      </c>
      <c r="M82" s="21"/>
      <c r="N82" s="21"/>
      <c r="O82" s="40"/>
      <c r="P82" s="21"/>
      <c r="Q82" s="21"/>
      <c r="R82" s="21"/>
      <c r="S82" s="21"/>
      <c r="T82" s="21"/>
      <c r="U82" s="21"/>
      <c r="V82" s="21"/>
      <c r="W82" s="21"/>
      <c r="X82" s="21"/>
      <c r="Y82" s="21"/>
      <c r="Z82" s="87" t="str">
        <f t="shared" si="0"/>
        <v>A</v>
      </c>
      <c r="AA82" s="21"/>
      <c r="AB82" s="21"/>
      <c r="AC82" s="21"/>
      <c r="AD82" s="21"/>
      <c r="AE82" s="21" t="s">
        <v>400</v>
      </c>
      <c r="AF82" s="21"/>
      <c r="AG82" s="21"/>
      <c r="AH82" s="21"/>
      <c r="AI82" s="21"/>
      <c r="AJ82" s="21"/>
      <c r="AK82" s="21"/>
      <c r="AL82" s="21"/>
      <c r="AM82" s="21"/>
      <c r="AN82" s="21"/>
      <c r="AO82" s="21"/>
      <c r="AP82" s="21"/>
      <c r="AQ82" s="63">
        <v>1</v>
      </c>
    </row>
    <row r="83" spans="2:43" ht="15.75">
      <c r="B83" s="47" t="s">
        <v>78</v>
      </c>
      <c r="C83" s="55">
        <v>0.8</v>
      </c>
      <c r="D83" s="21"/>
      <c r="E83" s="21"/>
      <c r="F83" s="21"/>
      <c r="G83" s="21"/>
      <c r="H83" s="21"/>
      <c r="I83" s="21"/>
      <c r="J83" s="559"/>
      <c r="K83" s="560"/>
      <c r="L83" s="27" t="s">
        <v>43</v>
      </c>
      <c r="M83" s="21"/>
      <c r="N83" s="21"/>
      <c r="O83" s="40"/>
      <c r="P83" s="21"/>
      <c r="Q83" s="21"/>
      <c r="R83" s="21"/>
      <c r="S83" s="21"/>
      <c r="T83" s="21"/>
      <c r="U83" s="21"/>
      <c r="V83" s="21"/>
      <c r="W83" s="21"/>
      <c r="X83" s="21"/>
      <c r="Y83" s="21"/>
      <c r="Z83" s="87" t="str">
        <f t="shared" si="0"/>
        <v>►</v>
      </c>
      <c r="AA83" s="21"/>
      <c r="AB83" s="21"/>
      <c r="AC83" s="21"/>
      <c r="AD83" s="21"/>
      <c r="AE83" s="21"/>
      <c r="AF83" s="21"/>
      <c r="AG83" s="21"/>
      <c r="AH83" s="21"/>
      <c r="AI83" s="21"/>
      <c r="AJ83" s="21"/>
      <c r="AK83" s="21"/>
      <c r="AL83" s="21"/>
      <c r="AM83" s="21"/>
      <c r="AN83" s="21"/>
      <c r="AO83" s="21"/>
      <c r="AP83" s="21"/>
      <c r="AQ83" s="63">
        <v>1</v>
      </c>
    </row>
    <row r="84" spans="2:43" ht="15.75">
      <c r="B84" s="47" t="s">
        <v>100</v>
      </c>
      <c r="C84" s="55">
        <v>1.08</v>
      </c>
      <c r="D84" s="21"/>
      <c r="E84" s="21"/>
      <c r="F84" s="21"/>
      <c r="G84" s="21"/>
      <c r="H84" s="21"/>
      <c r="I84" s="21"/>
      <c r="J84" s="559"/>
      <c r="K84" s="560"/>
      <c r="L84" s="27" t="s">
        <v>41</v>
      </c>
      <c r="M84" s="21"/>
      <c r="N84" s="21"/>
      <c r="O84" s="40"/>
      <c r="P84" s="21"/>
      <c r="Q84" s="21"/>
      <c r="R84" s="21"/>
      <c r="S84" s="21"/>
      <c r="T84" s="21"/>
      <c r="U84" s="21"/>
      <c r="V84" s="21"/>
      <c r="W84" s="21"/>
      <c r="X84" s="21"/>
      <c r="Y84" s="21"/>
      <c r="Z84" s="87" t="str">
        <f t="shared" si="0"/>
        <v>►</v>
      </c>
      <c r="AA84" s="21"/>
      <c r="AB84" s="21"/>
      <c r="AC84" s="21"/>
      <c r="AD84" s="21"/>
      <c r="AE84" s="21"/>
      <c r="AF84" s="21"/>
      <c r="AG84" s="21"/>
      <c r="AH84" s="21"/>
      <c r="AI84" s="21"/>
      <c r="AJ84" s="21"/>
      <c r="AK84" s="21"/>
      <c r="AL84" s="21"/>
      <c r="AM84" s="21"/>
      <c r="AN84" s="21"/>
      <c r="AO84" s="21"/>
      <c r="AP84" s="21"/>
      <c r="AQ84" s="63">
        <v>1</v>
      </c>
    </row>
    <row r="85" spans="2:43" ht="16.5">
      <c r="B85" s="47" t="s">
        <v>105</v>
      </c>
      <c r="C85" s="55">
        <v>1.1100000000000001</v>
      </c>
      <c r="D85" s="21"/>
      <c r="E85" s="21"/>
      <c r="F85" s="21"/>
      <c r="G85" s="21"/>
      <c r="H85" s="21"/>
      <c r="I85" s="21"/>
      <c r="J85" s="57"/>
      <c r="K85" s="58"/>
      <c r="L85" s="27" t="s">
        <v>39</v>
      </c>
      <c r="M85" s="21"/>
      <c r="N85" s="21"/>
      <c r="O85" s="40"/>
      <c r="P85" s="21"/>
      <c r="Q85" s="21"/>
      <c r="R85" s="21"/>
      <c r="S85" s="21"/>
      <c r="T85" s="21"/>
      <c r="U85" s="21"/>
      <c r="V85" s="21"/>
      <c r="W85" s="21"/>
      <c r="X85" s="21"/>
      <c r="Y85" s="21"/>
      <c r="Z85" s="87" t="str">
        <f t="shared" si="0"/>
        <v>A</v>
      </c>
      <c r="AA85" s="21"/>
      <c r="AB85" s="21"/>
      <c r="AC85" s="21"/>
      <c r="AD85" s="21"/>
      <c r="AE85" s="21" t="s">
        <v>401</v>
      </c>
      <c r="AF85" s="21"/>
      <c r="AG85" s="21"/>
      <c r="AH85" s="21"/>
      <c r="AI85" s="21"/>
      <c r="AJ85" s="21"/>
      <c r="AK85" s="21"/>
      <c r="AL85" s="21"/>
      <c r="AM85" s="21"/>
      <c r="AN85" s="21"/>
      <c r="AO85" s="21"/>
      <c r="AP85" s="21"/>
      <c r="AQ85" s="63">
        <v>1</v>
      </c>
    </row>
    <row r="86" spans="2:43" ht="16.5">
      <c r="B86" s="47" t="s">
        <v>167</v>
      </c>
      <c r="C86" s="47" t="s">
        <v>165</v>
      </c>
      <c r="D86" s="21"/>
      <c r="E86" s="21"/>
      <c r="F86" s="21"/>
      <c r="G86" s="21"/>
      <c r="H86" s="21"/>
      <c r="I86" s="21"/>
      <c r="J86" s="57"/>
      <c r="K86" s="58"/>
      <c r="L86" s="27" t="s">
        <v>38</v>
      </c>
      <c r="M86" s="21"/>
      <c r="N86" s="21"/>
      <c r="O86" s="40"/>
      <c r="P86" s="21"/>
      <c r="Q86" s="21"/>
      <c r="R86" s="21"/>
      <c r="S86" s="21"/>
      <c r="T86" s="21"/>
      <c r="U86" s="21"/>
      <c r="V86" s="21"/>
      <c r="W86" s="21"/>
      <c r="X86" s="21"/>
      <c r="Y86" s="21"/>
      <c r="Z86" s="87" t="str">
        <f t="shared" si="0"/>
        <v>A</v>
      </c>
      <c r="AA86" s="21"/>
      <c r="AB86" s="21"/>
      <c r="AC86" s="21"/>
      <c r="AD86" s="21"/>
      <c r="AE86" s="21" t="s">
        <v>402</v>
      </c>
      <c r="AF86" s="21"/>
      <c r="AG86" s="21"/>
      <c r="AH86" s="21"/>
      <c r="AI86" s="21"/>
      <c r="AJ86" s="21"/>
      <c r="AK86" s="21"/>
      <c r="AL86" s="21"/>
      <c r="AM86" s="21"/>
      <c r="AN86" s="21"/>
      <c r="AO86" s="21"/>
      <c r="AP86" s="21"/>
      <c r="AQ86" s="63">
        <v>1</v>
      </c>
    </row>
    <row r="87" spans="2:43" ht="16.5">
      <c r="B87" s="47" t="s">
        <v>85</v>
      </c>
      <c r="C87" s="55">
        <v>1.01</v>
      </c>
      <c r="D87" s="21"/>
      <c r="E87" s="21"/>
      <c r="F87" s="21"/>
      <c r="G87" s="21"/>
      <c r="H87" s="21"/>
      <c r="I87" s="21"/>
      <c r="J87" s="59"/>
      <c r="K87" s="60"/>
      <c r="L87" s="61" t="s">
        <v>36</v>
      </c>
      <c r="M87" s="41"/>
      <c r="N87" s="41"/>
      <c r="O87" s="42"/>
      <c r="P87" s="21"/>
      <c r="Q87" s="21"/>
      <c r="R87" s="21"/>
      <c r="S87" s="21"/>
      <c r="T87" s="21"/>
      <c r="U87" s="21"/>
      <c r="V87" s="21"/>
      <c r="W87" s="21"/>
      <c r="X87" s="21"/>
      <c r="Y87" s="21"/>
      <c r="Z87" s="87" t="str">
        <f t="shared" si="0"/>
        <v>►</v>
      </c>
      <c r="AA87" s="21"/>
      <c r="AB87" s="21"/>
      <c r="AC87" s="21"/>
      <c r="AD87" s="21"/>
      <c r="AE87" s="21"/>
      <c r="AF87" s="21"/>
      <c r="AG87" s="21"/>
      <c r="AH87" s="21"/>
      <c r="AI87" s="21"/>
      <c r="AJ87" s="21"/>
      <c r="AK87" s="21"/>
      <c r="AL87" s="21"/>
      <c r="AM87" s="21"/>
      <c r="AN87" s="21"/>
      <c r="AO87" s="21"/>
      <c r="AP87" s="21"/>
      <c r="AQ87" s="63">
        <v>1</v>
      </c>
    </row>
    <row r="88" spans="2:43" ht="15.75">
      <c r="B88" s="47" t="s">
        <v>109</v>
      </c>
      <c r="C88" s="55">
        <v>1.1200000000000001</v>
      </c>
      <c r="D88" s="21"/>
      <c r="E88" s="21"/>
      <c r="F88" s="21"/>
      <c r="G88" s="21"/>
      <c r="H88" s="21"/>
      <c r="I88" s="21"/>
      <c r="J88" s="21"/>
      <c r="K88" s="21"/>
      <c r="L88" s="21"/>
      <c r="M88" s="21"/>
      <c r="N88" s="21"/>
      <c r="O88" s="21"/>
      <c r="P88" s="21"/>
      <c r="Q88" s="21"/>
      <c r="R88" s="21"/>
      <c r="S88" s="21"/>
      <c r="T88" s="21"/>
      <c r="U88" s="21"/>
      <c r="V88" s="21"/>
      <c r="W88" s="21"/>
      <c r="X88" s="21"/>
      <c r="Y88" s="21"/>
      <c r="Z88" s="87" t="str">
        <f t="shared" si="0"/>
        <v>A</v>
      </c>
      <c r="AA88" s="21"/>
      <c r="AB88" s="21"/>
      <c r="AC88" s="21"/>
      <c r="AD88" s="21"/>
      <c r="AE88" s="21" t="s">
        <v>403</v>
      </c>
      <c r="AF88" s="21"/>
      <c r="AG88" s="21"/>
      <c r="AH88" s="21"/>
      <c r="AI88" s="21"/>
      <c r="AJ88" s="21"/>
      <c r="AK88" s="21"/>
      <c r="AL88" s="21"/>
      <c r="AM88" s="21"/>
      <c r="AN88" s="21"/>
      <c r="AO88" s="21"/>
      <c r="AP88" s="21"/>
      <c r="AQ88" s="63">
        <v>1</v>
      </c>
    </row>
    <row r="89" spans="2:43" ht="15.75">
      <c r="B89" s="47" t="s">
        <v>170</v>
      </c>
      <c r="C89" s="47" t="s">
        <v>169</v>
      </c>
      <c r="D89" s="21"/>
      <c r="E89" s="21"/>
      <c r="F89" s="21"/>
      <c r="G89" s="21"/>
      <c r="H89" s="21"/>
      <c r="I89" s="21"/>
      <c r="J89" s="21"/>
      <c r="K89" s="21"/>
      <c r="L89" s="21"/>
      <c r="M89" s="21"/>
      <c r="N89" s="21"/>
      <c r="O89" s="21"/>
      <c r="P89" s="21"/>
      <c r="Q89" s="21"/>
      <c r="R89" s="21"/>
      <c r="S89" s="21"/>
      <c r="T89" s="21"/>
      <c r="U89" s="21"/>
      <c r="V89" s="21"/>
      <c r="W89" s="21"/>
      <c r="X89" s="21"/>
      <c r="Y89" s="21"/>
      <c r="Z89" s="87" t="str">
        <f t="shared" si="0"/>
        <v>A</v>
      </c>
      <c r="AA89" s="21"/>
      <c r="AB89" s="21"/>
      <c r="AC89" s="21"/>
      <c r="AD89" s="21"/>
      <c r="AE89" s="21" t="s">
        <v>404</v>
      </c>
      <c r="AF89" s="21"/>
      <c r="AG89" s="21"/>
      <c r="AH89" s="21"/>
      <c r="AI89" s="21"/>
      <c r="AJ89" s="21"/>
      <c r="AK89" s="21"/>
      <c r="AL89" s="21"/>
      <c r="AM89" s="21"/>
      <c r="AN89" s="21"/>
      <c r="AO89" s="21"/>
      <c r="AP89" s="21"/>
      <c r="AQ89" s="63">
        <v>1</v>
      </c>
    </row>
    <row r="90" spans="2:43" ht="15.75">
      <c r="B90" s="47" t="s">
        <v>174</v>
      </c>
      <c r="C90" s="47" t="s">
        <v>173</v>
      </c>
      <c r="D90" s="21"/>
      <c r="E90" s="21"/>
      <c r="F90" s="21"/>
      <c r="G90" s="21"/>
      <c r="H90" s="21"/>
      <c r="I90" s="21"/>
      <c r="J90" s="21"/>
      <c r="K90" s="21"/>
      <c r="L90" s="21"/>
      <c r="M90" s="21"/>
      <c r="N90" s="21"/>
      <c r="O90" s="21"/>
      <c r="P90" s="21"/>
      <c r="Q90" s="21"/>
      <c r="R90" s="21"/>
      <c r="S90" s="21"/>
      <c r="T90" s="21"/>
      <c r="U90" s="21"/>
      <c r="V90" s="21"/>
      <c r="W90" s="21"/>
      <c r="X90" s="21"/>
      <c r="Y90" s="21"/>
      <c r="Z90" s="87" t="str">
        <f t="shared" si="0"/>
        <v>►</v>
      </c>
      <c r="AA90" s="21"/>
      <c r="AB90" s="21"/>
      <c r="AC90" s="21"/>
      <c r="AD90" s="21"/>
      <c r="AE90" s="21"/>
      <c r="AF90" s="21"/>
      <c r="AG90" s="21"/>
      <c r="AH90" s="21"/>
      <c r="AI90" s="21"/>
      <c r="AJ90" s="21"/>
      <c r="AK90" s="21"/>
      <c r="AL90" s="21"/>
      <c r="AM90" s="21"/>
      <c r="AN90" s="21"/>
      <c r="AO90" s="21"/>
      <c r="AP90" s="21"/>
      <c r="AQ90" s="63">
        <v>1</v>
      </c>
    </row>
    <row r="91" spans="2:43" ht="18">
      <c r="B91" s="47" t="s">
        <v>89</v>
      </c>
      <c r="C91" s="55">
        <v>1.04</v>
      </c>
      <c r="D91" s="21"/>
      <c r="E91" s="21"/>
      <c r="F91" s="21"/>
      <c r="G91" s="21"/>
      <c r="H91" s="21"/>
      <c r="I91" s="21"/>
      <c r="J91" s="21"/>
      <c r="K91" s="21"/>
      <c r="L91" s="21"/>
      <c r="M91" s="21"/>
      <c r="N91" s="21"/>
      <c r="O91" s="21"/>
      <c r="P91" s="21"/>
      <c r="Q91" s="21"/>
      <c r="R91" s="21"/>
      <c r="S91" s="21"/>
      <c r="T91" s="21"/>
      <c r="U91" s="21"/>
      <c r="V91" s="21"/>
      <c r="W91" s="21"/>
      <c r="X91" s="21"/>
      <c r="Y91" s="21"/>
      <c r="Z91" s="87" t="str">
        <f t="shared" si="0"/>
        <v>A</v>
      </c>
      <c r="AA91" s="21"/>
      <c r="AB91" s="21"/>
      <c r="AC91" s="21"/>
      <c r="AD91" s="21"/>
      <c r="AE91" s="48" t="s">
        <v>405</v>
      </c>
      <c r="AF91" s="21"/>
      <c r="AG91" s="21"/>
      <c r="AH91" s="21"/>
      <c r="AI91" s="21"/>
      <c r="AJ91" s="21"/>
      <c r="AK91" s="21"/>
      <c r="AL91" s="21"/>
      <c r="AM91" s="21"/>
      <c r="AN91" s="21"/>
      <c r="AO91" s="21"/>
      <c r="AP91" s="21"/>
      <c r="AQ91" s="63">
        <v>1</v>
      </c>
    </row>
    <row r="92" spans="2:43" ht="15.75">
      <c r="B92" s="47" t="s">
        <v>185</v>
      </c>
      <c r="C92" s="47" t="s">
        <v>215</v>
      </c>
      <c r="D92" s="21"/>
      <c r="E92" s="21"/>
      <c r="F92" s="21"/>
      <c r="G92" s="21"/>
      <c r="H92" s="21"/>
      <c r="I92" s="21"/>
      <c r="J92" s="21"/>
      <c r="K92" s="21"/>
      <c r="L92" s="21"/>
      <c r="M92" s="21"/>
      <c r="N92" s="21"/>
      <c r="O92" s="21"/>
      <c r="P92" s="21"/>
      <c r="Q92" s="21"/>
      <c r="R92" s="21"/>
      <c r="S92" s="21"/>
      <c r="T92" s="21"/>
      <c r="U92" s="21"/>
      <c r="V92" s="21"/>
      <c r="W92" s="21"/>
      <c r="X92" s="21"/>
      <c r="Y92" s="21"/>
      <c r="Z92" s="87" t="str">
        <f t="shared" si="0"/>
        <v>►</v>
      </c>
      <c r="AA92" s="21"/>
      <c r="AB92" s="21"/>
      <c r="AC92" s="21"/>
      <c r="AD92" s="21"/>
      <c r="AE92" s="88"/>
      <c r="AF92" s="21"/>
      <c r="AG92" s="21"/>
      <c r="AH92" s="21"/>
      <c r="AI92" s="21"/>
      <c r="AJ92" s="21"/>
      <c r="AK92" s="21"/>
      <c r="AL92" s="21"/>
      <c r="AM92" s="21"/>
      <c r="AN92" s="21"/>
      <c r="AO92" s="21"/>
      <c r="AP92" s="21"/>
      <c r="AQ92" s="63">
        <v>1</v>
      </c>
    </row>
    <row r="93" spans="2:43" ht="15.75">
      <c r="B93" s="47" t="s">
        <v>180</v>
      </c>
      <c r="C93" s="47" t="s">
        <v>179</v>
      </c>
      <c r="D93" s="21"/>
      <c r="E93" s="21"/>
      <c r="F93" s="21"/>
      <c r="G93" s="21"/>
      <c r="H93" s="21"/>
      <c r="I93" s="21"/>
      <c r="J93" s="21"/>
      <c r="K93" s="21"/>
      <c r="L93" s="21"/>
      <c r="M93" s="21"/>
      <c r="N93" s="21"/>
      <c r="O93" s="21"/>
      <c r="P93" s="21"/>
      <c r="Q93" s="21"/>
      <c r="R93" s="21"/>
      <c r="S93" s="21"/>
      <c r="T93" s="21"/>
      <c r="U93" s="21"/>
      <c r="V93" s="21"/>
      <c r="W93" s="21"/>
      <c r="X93" s="21"/>
      <c r="Y93" s="21"/>
      <c r="Z93" s="87" t="str">
        <f t="shared" si="0"/>
        <v>A</v>
      </c>
      <c r="AA93" s="21"/>
      <c r="AB93" s="21"/>
      <c r="AC93" s="21"/>
      <c r="AD93" s="21"/>
      <c r="AE93" s="88" t="s">
        <v>406</v>
      </c>
      <c r="AF93" s="21"/>
      <c r="AG93" s="21"/>
      <c r="AH93" s="21"/>
      <c r="AI93" s="21"/>
      <c r="AJ93" s="21"/>
      <c r="AK93" s="21"/>
      <c r="AL93" s="21"/>
      <c r="AM93" s="21"/>
      <c r="AN93" s="21"/>
      <c r="AO93" s="21"/>
      <c r="AP93" s="21"/>
      <c r="AQ93" s="63">
        <v>1</v>
      </c>
    </row>
    <row r="94" spans="2:43" ht="15.75">
      <c r="B94" s="47" t="s">
        <v>172</v>
      </c>
      <c r="C94" s="47" t="s">
        <v>216</v>
      </c>
      <c r="D94" s="21"/>
      <c r="E94" s="21"/>
      <c r="F94" s="21"/>
      <c r="G94" s="21"/>
      <c r="H94" s="21"/>
      <c r="I94" s="21"/>
      <c r="J94" s="21"/>
      <c r="K94" s="21"/>
      <c r="L94" s="21"/>
      <c r="M94" s="21"/>
      <c r="N94" s="21"/>
      <c r="O94" s="21"/>
      <c r="P94" s="21"/>
      <c r="Q94" s="21"/>
      <c r="R94" s="21"/>
      <c r="S94" s="21"/>
      <c r="T94" s="21"/>
      <c r="U94" s="21"/>
      <c r="V94" s="21"/>
      <c r="W94" s="21"/>
      <c r="X94" s="21"/>
      <c r="Y94" s="21"/>
      <c r="Z94" s="87" t="str">
        <f t="shared" si="0"/>
        <v>A</v>
      </c>
      <c r="AA94" s="21"/>
      <c r="AB94" s="21"/>
      <c r="AC94" s="21"/>
      <c r="AD94" s="21"/>
      <c r="AE94" s="88" t="s">
        <v>407</v>
      </c>
      <c r="AF94" s="21"/>
      <c r="AG94" s="21"/>
      <c r="AH94" s="21"/>
      <c r="AI94" s="21"/>
      <c r="AJ94" s="21"/>
      <c r="AK94" s="21"/>
      <c r="AL94" s="21"/>
      <c r="AM94" s="21"/>
      <c r="AN94" s="21"/>
      <c r="AO94" s="21"/>
      <c r="AP94" s="21"/>
      <c r="AQ94" s="63">
        <v>1</v>
      </c>
    </row>
    <row r="95" spans="2:43" ht="15.75">
      <c r="B95" s="47" t="s">
        <v>93</v>
      </c>
      <c r="C95" s="55">
        <v>1.05</v>
      </c>
      <c r="D95" s="21"/>
      <c r="E95" s="21"/>
      <c r="F95" s="21"/>
      <c r="G95" s="21"/>
      <c r="H95" s="21"/>
      <c r="I95" s="21"/>
      <c r="J95" s="21"/>
      <c r="K95" s="21"/>
      <c r="L95" s="21"/>
      <c r="M95" s="21"/>
      <c r="N95" s="21"/>
      <c r="O95" s="21"/>
      <c r="P95" s="21"/>
      <c r="Q95" s="21"/>
      <c r="R95" s="21"/>
      <c r="S95" s="21"/>
      <c r="T95" s="21"/>
      <c r="U95" s="21"/>
      <c r="V95" s="21"/>
      <c r="W95" s="21"/>
      <c r="X95" s="21"/>
      <c r="Y95" s="21"/>
      <c r="Z95" s="87" t="str">
        <f t="shared" si="0"/>
        <v>A</v>
      </c>
      <c r="AA95" s="21"/>
      <c r="AB95" s="21"/>
      <c r="AC95" s="21"/>
      <c r="AD95" s="21"/>
      <c r="AE95" s="88" t="s">
        <v>408</v>
      </c>
      <c r="AF95" s="21"/>
      <c r="AG95" s="21"/>
      <c r="AH95" s="21"/>
      <c r="AI95" s="21"/>
      <c r="AJ95" s="21"/>
      <c r="AK95" s="21"/>
      <c r="AL95" s="21"/>
      <c r="AM95" s="21"/>
      <c r="AN95" s="21"/>
      <c r="AO95" s="21"/>
      <c r="AP95" s="21"/>
      <c r="AQ95" s="63">
        <v>1</v>
      </c>
    </row>
    <row r="96" spans="2:43" ht="15.75">
      <c r="B96" s="47" t="s">
        <v>99</v>
      </c>
      <c r="C96" s="55">
        <v>1.08</v>
      </c>
      <c r="D96" s="21"/>
      <c r="E96" s="21"/>
      <c r="F96" s="21"/>
      <c r="G96" s="21"/>
      <c r="H96" s="21"/>
      <c r="I96" s="21"/>
      <c r="J96" s="21"/>
      <c r="K96" s="21"/>
      <c r="L96" s="21"/>
      <c r="M96" s="21"/>
      <c r="N96" s="21"/>
      <c r="O96" s="21"/>
      <c r="P96" s="21"/>
      <c r="Q96" s="21"/>
      <c r="R96" s="21"/>
      <c r="S96" s="21"/>
      <c r="T96" s="21"/>
      <c r="U96" s="21"/>
      <c r="V96" s="21"/>
      <c r="W96" s="21"/>
      <c r="X96" s="21"/>
      <c r="Y96" s="21"/>
      <c r="Z96" s="87" t="str">
        <f t="shared" si="0"/>
        <v>►</v>
      </c>
      <c r="AA96" s="21"/>
      <c r="AB96" s="21"/>
      <c r="AC96" s="21"/>
      <c r="AD96" s="21"/>
      <c r="AE96" s="21"/>
      <c r="AF96" s="21" t="s">
        <v>409</v>
      </c>
      <c r="AG96" s="21"/>
      <c r="AH96" s="21"/>
      <c r="AI96" s="21"/>
      <c r="AJ96" s="21"/>
      <c r="AK96" s="21"/>
      <c r="AL96" s="21"/>
      <c r="AM96" s="21"/>
      <c r="AN96" s="21"/>
      <c r="AO96" s="21"/>
      <c r="AP96" s="21"/>
      <c r="AQ96" s="63">
        <v>1</v>
      </c>
    </row>
    <row r="97" spans="2:43" ht="15.75">
      <c r="B97" s="47" t="s">
        <v>182</v>
      </c>
      <c r="C97" s="47" t="s">
        <v>181</v>
      </c>
      <c r="D97" s="21"/>
      <c r="E97" s="21"/>
      <c r="F97" s="21"/>
      <c r="G97" s="21"/>
      <c r="H97" s="21"/>
      <c r="I97" s="21"/>
      <c r="J97" s="21"/>
      <c r="K97" s="21"/>
      <c r="L97" s="21"/>
      <c r="M97" s="21"/>
      <c r="N97" s="21"/>
      <c r="O97" s="21"/>
      <c r="P97" s="21"/>
      <c r="Q97" s="21"/>
      <c r="R97" s="21"/>
      <c r="S97" s="21"/>
      <c r="T97" s="21"/>
      <c r="U97" s="21"/>
      <c r="V97" s="21"/>
      <c r="W97" s="21"/>
      <c r="X97" s="21"/>
      <c r="Y97" s="21"/>
      <c r="Z97" s="87" t="str">
        <f t="shared" si="0"/>
        <v>►</v>
      </c>
      <c r="AA97" s="21"/>
      <c r="AB97" s="21"/>
      <c r="AC97" s="21"/>
      <c r="AD97" s="21"/>
      <c r="AE97" s="21"/>
      <c r="AF97" s="21"/>
      <c r="AG97" s="21"/>
      <c r="AH97" s="21"/>
      <c r="AI97" s="21"/>
      <c r="AJ97" s="21"/>
      <c r="AK97" s="21"/>
      <c r="AL97" s="21"/>
      <c r="AM97" s="21"/>
      <c r="AN97" s="21"/>
      <c r="AO97" s="21"/>
      <c r="AP97" s="21"/>
      <c r="AQ97" s="63">
        <v>1</v>
      </c>
    </row>
    <row r="98" spans="2:43" ht="18">
      <c r="B98" s="47" t="s">
        <v>88</v>
      </c>
      <c r="C98" s="55">
        <v>1.04</v>
      </c>
      <c r="D98" s="21"/>
      <c r="E98" s="21"/>
      <c r="F98" s="21"/>
      <c r="G98" s="21"/>
      <c r="H98" s="21"/>
      <c r="I98" s="21"/>
      <c r="J98" s="21"/>
      <c r="K98" s="21"/>
      <c r="L98" s="21"/>
      <c r="M98" s="21"/>
      <c r="N98" s="21"/>
      <c r="O98" s="21"/>
      <c r="P98" s="21"/>
      <c r="Q98" s="21"/>
      <c r="R98" s="21"/>
      <c r="S98" s="21"/>
      <c r="T98" s="21"/>
      <c r="U98" s="21"/>
      <c r="V98" s="21"/>
      <c r="W98" s="21"/>
      <c r="X98" s="21"/>
      <c r="Y98" s="21"/>
      <c r="Z98" s="87" t="str">
        <f t="shared" si="0"/>
        <v>A</v>
      </c>
      <c r="AA98" s="21"/>
      <c r="AB98" s="21"/>
      <c r="AC98" s="21"/>
      <c r="AD98" s="21"/>
      <c r="AE98" s="48" t="s">
        <v>410</v>
      </c>
      <c r="AF98" s="21"/>
      <c r="AG98" s="21"/>
      <c r="AH98" s="21"/>
      <c r="AI98" s="21"/>
      <c r="AJ98" s="21"/>
      <c r="AK98" s="21"/>
      <c r="AL98" s="21"/>
      <c r="AM98" s="21"/>
      <c r="AN98" s="21"/>
      <c r="AO98" s="21"/>
      <c r="AP98" s="21"/>
      <c r="AQ98" s="63">
        <v>1</v>
      </c>
    </row>
    <row r="99" spans="2:43" ht="15.75">
      <c r="B99" s="47" t="s">
        <v>168</v>
      </c>
      <c r="C99" s="47" t="s">
        <v>165</v>
      </c>
      <c r="D99" s="21"/>
      <c r="E99" s="21"/>
      <c r="F99" s="21"/>
      <c r="G99" s="21"/>
      <c r="H99" s="21"/>
      <c r="I99" s="21"/>
      <c r="J99" s="21"/>
      <c r="K99" s="21"/>
      <c r="L99" s="21"/>
      <c r="M99" s="21"/>
      <c r="N99" s="21"/>
      <c r="O99" s="21"/>
      <c r="P99" s="21"/>
      <c r="Q99" s="21"/>
      <c r="R99" s="21"/>
      <c r="S99" s="21"/>
      <c r="T99" s="21"/>
      <c r="U99" s="21"/>
      <c r="V99" s="21"/>
      <c r="W99" s="21"/>
      <c r="X99" s="21"/>
      <c r="Y99" s="21"/>
      <c r="Z99" s="87" t="str">
        <f t="shared" si="0"/>
        <v>►</v>
      </c>
      <c r="AA99" s="21"/>
      <c r="AB99" s="21"/>
      <c r="AC99" s="21"/>
      <c r="AD99" s="21"/>
      <c r="AE99" s="21"/>
      <c r="AF99" s="21"/>
      <c r="AG99" s="21"/>
      <c r="AH99" s="21"/>
      <c r="AI99" s="21"/>
      <c r="AJ99" s="21"/>
      <c r="AK99" s="21"/>
      <c r="AL99" s="21"/>
      <c r="AM99" s="21"/>
      <c r="AN99" s="21"/>
      <c r="AO99" s="21"/>
      <c r="AP99" s="21"/>
      <c r="AQ99" s="63">
        <v>1</v>
      </c>
    </row>
    <row r="100" spans="2:43" ht="15.75">
      <c r="B100" s="47" t="s">
        <v>92</v>
      </c>
      <c r="C100" s="55">
        <v>1.05</v>
      </c>
      <c r="D100" s="21"/>
      <c r="E100" s="21"/>
      <c r="F100" s="21"/>
      <c r="G100" s="21"/>
      <c r="H100" s="21"/>
      <c r="I100" s="21"/>
      <c r="J100" s="21"/>
      <c r="K100" s="21"/>
      <c r="L100" s="21"/>
      <c r="M100" s="21"/>
      <c r="N100" s="21"/>
      <c r="O100" s="21"/>
      <c r="P100" s="21"/>
      <c r="Q100" s="21"/>
      <c r="R100" s="21"/>
      <c r="S100" s="21"/>
      <c r="T100" s="21"/>
      <c r="U100" s="21"/>
      <c r="V100" s="21"/>
      <c r="W100" s="21"/>
      <c r="X100" s="21"/>
      <c r="Y100" s="21"/>
      <c r="Z100" s="87" t="str">
        <f t="shared" si="0"/>
        <v>A</v>
      </c>
      <c r="AA100" s="21"/>
      <c r="AB100" s="21"/>
      <c r="AC100" s="21"/>
      <c r="AD100" s="21"/>
      <c r="AE100" s="21" t="s">
        <v>411</v>
      </c>
      <c r="AF100" s="21"/>
      <c r="AG100" s="21"/>
      <c r="AH100" s="21"/>
      <c r="AI100" s="21"/>
      <c r="AJ100" s="21"/>
      <c r="AK100" s="21"/>
      <c r="AL100" s="21"/>
      <c r="AM100" s="21"/>
      <c r="AN100" s="21"/>
      <c r="AO100" s="21"/>
      <c r="AP100" s="21"/>
      <c r="AQ100" s="63">
        <v>1</v>
      </c>
    </row>
    <row r="101" spans="2:43" ht="15.75">
      <c r="B101" s="47" t="s">
        <v>195</v>
      </c>
      <c r="C101" s="47" t="s">
        <v>217</v>
      </c>
      <c r="D101" s="21"/>
      <c r="E101" s="21"/>
      <c r="F101" s="21"/>
      <c r="G101" s="21"/>
      <c r="H101" s="21"/>
      <c r="I101" s="21"/>
      <c r="J101" s="21"/>
      <c r="K101" s="21"/>
      <c r="L101" s="21"/>
      <c r="M101" s="21"/>
      <c r="N101" s="21"/>
      <c r="O101" s="21"/>
      <c r="P101" s="21"/>
      <c r="Q101" s="21"/>
      <c r="R101" s="21"/>
      <c r="S101" s="21"/>
      <c r="T101" s="21"/>
      <c r="U101" s="21"/>
      <c r="V101" s="21"/>
      <c r="W101" s="21"/>
      <c r="X101" s="21"/>
      <c r="Y101" s="21"/>
      <c r="Z101" s="87" t="str">
        <f t="shared" si="0"/>
        <v>A</v>
      </c>
      <c r="AA101" s="21"/>
      <c r="AB101" s="21"/>
      <c r="AC101" s="21"/>
      <c r="AD101" s="21"/>
      <c r="AE101" s="21" t="s">
        <v>412</v>
      </c>
      <c r="AF101" s="21"/>
      <c r="AG101" s="21"/>
      <c r="AH101" s="21"/>
      <c r="AI101" s="21"/>
      <c r="AJ101" s="21"/>
      <c r="AK101" s="21"/>
      <c r="AL101" s="21"/>
      <c r="AM101" s="21"/>
      <c r="AN101" s="21"/>
      <c r="AO101" s="21"/>
      <c r="AP101" s="21"/>
      <c r="AQ101" s="63">
        <v>1</v>
      </c>
    </row>
    <row r="102" spans="2:43" ht="15.75">
      <c r="B102" s="47" t="s">
        <v>87</v>
      </c>
      <c r="C102" s="55">
        <v>1.04</v>
      </c>
      <c r="D102" s="21"/>
      <c r="E102" s="21"/>
      <c r="F102" s="21"/>
      <c r="G102" s="21"/>
      <c r="H102" s="21"/>
      <c r="I102" s="21"/>
      <c r="J102" s="21"/>
      <c r="K102" s="21"/>
      <c r="L102" s="21"/>
      <c r="M102" s="21"/>
      <c r="N102" s="21"/>
      <c r="O102" s="21"/>
      <c r="P102" s="21"/>
      <c r="Q102" s="21"/>
      <c r="R102" s="21"/>
      <c r="S102" s="21"/>
      <c r="T102" s="21"/>
      <c r="U102" s="21"/>
      <c r="V102" s="21"/>
      <c r="W102" s="21"/>
      <c r="X102" s="21"/>
      <c r="Y102" s="21"/>
      <c r="Z102" s="87" t="str">
        <f t="shared" si="0"/>
        <v>►</v>
      </c>
      <c r="AA102" s="21"/>
      <c r="AB102" s="21"/>
      <c r="AC102" s="21"/>
      <c r="AD102" s="21"/>
      <c r="AE102" s="21"/>
      <c r="AF102" s="21"/>
      <c r="AG102" s="21"/>
      <c r="AH102" s="21"/>
      <c r="AI102" s="21"/>
      <c r="AJ102" s="21"/>
      <c r="AK102" s="21"/>
      <c r="AL102" s="21"/>
      <c r="AM102" s="21"/>
      <c r="AN102" s="21"/>
      <c r="AO102" s="21"/>
      <c r="AP102" s="21"/>
      <c r="AQ102" s="63">
        <v>1</v>
      </c>
    </row>
    <row r="103" spans="2:43" ht="15.75">
      <c r="B103" s="47" t="s">
        <v>82</v>
      </c>
      <c r="C103" s="55">
        <v>0.97</v>
      </c>
      <c r="D103" s="21"/>
      <c r="E103" s="21"/>
      <c r="F103" s="21"/>
      <c r="G103" s="21"/>
      <c r="H103" s="21"/>
      <c r="I103" s="21"/>
      <c r="J103" s="21"/>
      <c r="K103" s="21"/>
      <c r="L103" s="21"/>
      <c r="M103" s="21"/>
      <c r="N103" s="21"/>
      <c r="O103" s="21"/>
      <c r="P103" s="21"/>
      <c r="Q103" s="21"/>
      <c r="R103" s="21"/>
      <c r="S103" s="21"/>
      <c r="T103" s="21"/>
      <c r="U103" s="21"/>
      <c r="V103" s="21"/>
      <c r="W103" s="21"/>
      <c r="X103" s="21"/>
      <c r="Y103" s="21"/>
      <c r="Z103" s="87" t="str">
        <f t="shared" si="0"/>
        <v>A</v>
      </c>
      <c r="AA103" s="21"/>
      <c r="AB103" s="21"/>
      <c r="AC103" s="21"/>
      <c r="AD103" s="21"/>
      <c r="AE103" s="89" t="s">
        <v>413</v>
      </c>
      <c r="AF103" s="21"/>
      <c r="AG103" s="21"/>
      <c r="AH103" s="21"/>
      <c r="AI103" s="21"/>
      <c r="AJ103" s="21"/>
      <c r="AK103" s="21"/>
      <c r="AL103" s="21"/>
      <c r="AM103" s="21"/>
      <c r="AN103" s="21"/>
      <c r="AO103" s="21"/>
      <c r="AP103" s="21"/>
      <c r="AQ103" s="63">
        <v>1</v>
      </c>
    </row>
    <row r="104" spans="2:43" ht="15.75">
      <c r="B104" s="47" t="s">
        <v>108</v>
      </c>
      <c r="C104" s="55">
        <v>1.1200000000000001</v>
      </c>
      <c r="D104" s="21"/>
      <c r="E104" s="21"/>
      <c r="F104" s="21"/>
      <c r="G104" s="21"/>
      <c r="H104" s="21"/>
      <c r="I104" s="21"/>
      <c r="J104" s="21"/>
      <c r="K104" s="21"/>
      <c r="L104" s="21"/>
      <c r="M104" s="21"/>
      <c r="N104" s="21"/>
      <c r="O104" s="21"/>
      <c r="P104" s="21"/>
      <c r="Q104" s="21"/>
      <c r="R104" s="21"/>
      <c r="S104" s="21"/>
      <c r="T104" s="21"/>
      <c r="U104" s="21"/>
      <c r="V104" s="21"/>
      <c r="W104" s="21"/>
      <c r="X104" s="21"/>
      <c r="Y104" s="21"/>
      <c r="Z104" s="87" t="str">
        <f t="shared" si="0"/>
        <v>►</v>
      </c>
      <c r="AA104" s="21"/>
      <c r="AB104" s="21"/>
      <c r="AC104" s="21"/>
      <c r="AD104" s="21"/>
      <c r="AE104" s="88"/>
      <c r="AF104" s="21"/>
      <c r="AG104" s="21"/>
      <c r="AH104" s="21"/>
      <c r="AI104" s="21"/>
      <c r="AJ104" s="21"/>
      <c r="AK104" s="21"/>
      <c r="AL104" s="21"/>
      <c r="AM104" s="21"/>
      <c r="AN104" s="21"/>
      <c r="AO104" s="21"/>
      <c r="AP104" s="21"/>
      <c r="AQ104" s="63">
        <v>1</v>
      </c>
    </row>
    <row r="105" spans="2:43" ht="15.75">
      <c r="B105" s="47" t="s">
        <v>166</v>
      </c>
      <c r="C105" s="47" t="s">
        <v>165</v>
      </c>
      <c r="D105" s="21"/>
      <c r="E105" s="21"/>
      <c r="F105" s="21"/>
      <c r="G105" s="21"/>
      <c r="H105" s="21"/>
      <c r="I105" s="21"/>
      <c r="J105" s="21"/>
      <c r="K105" s="21"/>
      <c r="L105" s="21"/>
      <c r="M105" s="21"/>
      <c r="N105" s="21"/>
      <c r="O105" s="21"/>
      <c r="P105" s="21"/>
      <c r="Q105" s="21"/>
      <c r="R105" s="21"/>
      <c r="S105" s="21"/>
      <c r="T105" s="21"/>
      <c r="U105" s="21"/>
      <c r="V105" s="21"/>
      <c r="W105" s="21"/>
      <c r="X105" s="21"/>
      <c r="Y105" s="21"/>
      <c r="Z105" s="87" t="str">
        <f t="shared" si="0"/>
        <v>A</v>
      </c>
      <c r="AA105" s="21"/>
      <c r="AB105" s="21"/>
      <c r="AC105" s="21"/>
      <c r="AD105" s="21"/>
      <c r="AE105" s="88" t="s">
        <v>414</v>
      </c>
      <c r="AF105" s="21"/>
      <c r="AG105" s="21"/>
      <c r="AH105" s="21"/>
      <c r="AI105" s="21"/>
      <c r="AJ105" s="21"/>
      <c r="AK105" s="21"/>
      <c r="AL105" s="21"/>
      <c r="AM105" s="21"/>
      <c r="AN105" s="21"/>
      <c r="AO105" s="21"/>
      <c r="AP105" s="21"/>
      <c r="AQ105" s="63">
        <v>1</v>
      </c>
    </row>
    <row r="106" spans="2:43" ht="15.75">
      <c r="B106" s="47" t="s">
        <v>103</v>
      </c>
      <c r="C106" s="55">
        <v>1.0900000000000001</v>
      </c>
      <c r="D106" s="21"/>
      <c r="E106" s="21"/>
      <c r="F106" s="21"/>
      <c r="G106" s="21"/>
      <c r="H106" s="21"/>
      <c r="I106" s="21"/>
      <c r="J106" s="21"/>
      <c r="K106" s="21"/>
      <c r="L106" s="21"/>
      <c r="M106" s="21"/>
      <c r="N106" s="21"/>
      <c r="O106" s="21"/>
      <c r="P106" s="21"/>
      <c r="Q106" s="21"/>
      <c r="R106" s="21"/>
      <c r="S106" s="21"/>
      <c r="T106" s="21"/>
      <c r="U106" s="21"/>
      <c r="V106" s="21"/>
      <c r="W106" s="21"/>
      <c r="X106" s="21"/>
      <c r="Y106" s="21"/>
      <c r="Z106" s="87" t="str">
        <f t="shared" si="0"/>
        <v>A</v>
      </c>
      <c r="AA106" s="21"/>
      <c r="AB106" s="21"/>
      <c r="AC106" s="21"/>
      <c r="AD106" s="21"/>
      <c r="AE106" s="88" t="s">
        <v>415</v>
      </c>
      <c r="AF106" s="21"/>
      <c r="AG106" s="21"/>
      <c r="AH106" s="21"/>
      <c r="AI106" s="21"/>
      <c r="AJ106" s="21"/>
      <c r="AK106" s="21"/>
      <c r="AL106" s="21"/>
      <c r="AM106" s="21"/>
      <c r="AN106" s="21"/>
      <c r="AO106" s="21"/>
      <c r="AP106" s="21"/>
      <c r="AQ106" s="63">
        <v>1</v>
      </c>
    </row>
    <row r="107" spans="2:43" ht="15.75">
      <c r="B107" s="47" t="s">
        <v>86</v>
      </c>
      <c r="C107" s="55">
        <v>1.0309999999999999</v>
      </c>
      <c r="D107" s="21"/>
      <c r="E107" s="21"/>
      <c r="F107" s="21"/>
      <c r="G107" s="21"/>
      <c r="H107" s="21"/>
      <c r="I107" s="21"/>
      <c r="J107" s="21"/>
      <c r="K107" s="21"/>
      <c r="L107" s="21"/>
      <c r="M107" s="21"/>
      <c r="N107" s="21"/>
      <c r="O107" s="21"/>
      <c r="P107" s="21"/>
      <c r="Q107" s="21"/>
      <c r="R107" s="21"/>
      <c r="S107" s="21"/>
      <c r="T107" s="21"/>
      <c r="U107" s="21"/>
      <c r="V107" s="21"/>
      <c r="W107" s="21"/>
      <c r="X107" s="21"/>
      <c r="Y107" s="21"/>
      <c r="Z107" s="87" t="str">
        <f t="shared" si="0"/>
        <v>A</v>
      </c>
      <c r="AA107" s="21"/>
      <c r="AB107" s="21"/>
      <c r="AC107" s="21"/>
      <c r="AD107" s="21"/>
      <c r="AE107" s="88" t="s">
        <v>416</v>
      </c>
      <c r="AF107" s="21"/>
      <c r="AG107" s="21"/>
      <c r="AH107" s="21"/>
      <c r="AI107" s="21"/>
      <c r="AJ107" s="21"/>
      <c r="AK107" s="21"/>
      <c r="AL107" s="21"/>
      <c r="AM107" s="21"/>
      <c r="AN107" s="21"/>
      <c r="AO107" s="21"/>
      <c r="AP107" s="21"/>
      <c r="AQ107" s="63">
        <v>1</v>
      </c>
    </row>
    <row r="108" spans="2:43" ht="15.75">
      <c r="B108" s="47" t="s">
        <v>102</v>
      </c>
      <c r="C108" s="55">
        <v>1.0900000000000001</v>
      </c>
      <c r="D108" s="21"/>
      <c r="E108" s="21"/>
      <c r="F108" s="21"/>
      <c r="G108" s="21"/>
      <c r="H108" s="21"/>
      <c r="I108" s="21"/>
      <c r="J108" s="21"/>
      <c r="K108" s="21"/>
      <c r="L108" s="21"/>
      <c r="M108" s="21"/>
      <c r="N108" s="21"/>
      <c r="O108" s="21"/>
      <c r="P108" s="21"/>
      <c r="Q108" s="21"/>
      <c r="R108" s="21"/>
      <c r="S108" s="21"/>
      <c r="T108" s="21"/>
      <c r="U108" s="21"/>
      <c r="V108" s="21"/>
      <c r="W108" s="21"/>
      <c r="X108" s="21"/>
      <c r="Y108" s="21"/>
      <c r="Z108" s="87" t="str">
        <f t="shared" si="0"/>
        <v>►</v>
      </c>
      <c r="AA108" s="21"/>
      <c r="AB108" s="21"/>
      <c r="AC108" s="21"/>
      <c r="AD108" s="21"/>
      <c r="AE108" s="21"/>
      <c r="AF108" s="21"/>
      <c r="AG108" s="21"/>
      <c r="AH108" s="21"/>
      <c r="AI108" s="21"/>
      <c r="AJ108" s="21"/>
      <c r="AK108" s="21"/>
      <c r="AL108" s="21"/>
      <c r="AM108" s="21"/>
      <c r="AN108" s="21"/>
      <c r="AO108" s="21"/>
      <c r="AP108" s="21"/>
      <c r="AQ108" s="63">
        <v>1</v>
      </c>
    </row>
    <row r="109" spans="2:43" ht="15.75">
      <c r="B109" s="47" t="s">
        <v>83</v>
      </c>
      <c r="C109" s="55">
        <v>0.98</v>
      </c>
      <c r="D109" s="21"/>
      <c r="E109" s="21"/>
      <c r="F109" s="21"/>
      <c r="G109" s="21"/>
      <c r="H109" s="21"/>
      <c r="I109" s="21"/>
      <c r="J109" s="21"/>
      <c r="K109" s="21"/>
      <c r="L109" s="21"/>
      <c r="M109" s="21"/>
      <c r="N109" s="21"/>
      <c r="O109" s="21"/>
      <c r="P109" s="21"/>
      <c r="Q109" s="21"/>
      <c r="R109" s="21"/>
      <c r="S109" s="21"/>
      <c r="T109" s="21"/>
      <c r="U109" s="21"/>
      <c r="V109" s="21"/>
      <c r="W109" s="21"/>
      <c r="X109" s="21"/>
      <c r="Y109" s="21"/>
      <c r="Z109" s="87" t="str">
        <f t="shared" si="0"/>
        <v>A</v>
      </c>
      <c r="AA109" s="21"/>
      <c r="AB109" s="21"/>
      <c r="AC109" s="21"/>
      <c r="AD109" s="21"/>
      <c r="AE109" s="89" t="s">
        <v>417</v>
      </c>
      <c r="AF109" s="21"/>
      <c r="AG109" s="21"/>
      <c r="AH109" s="21"/>
      <c r="AI109" s="21"/>
      <c r="AJ109" s="21"/>
      <c r="AK109" s="21"/>
      <c r="AL109" s="21"/>
      <c r="AM109" s="21"/>
      <c r="AN109" s="21"/>
      <c r="AO109" s="21"/>
      <c r="AP109" s="21"/>
      <c r="AQ109" s="63">
        <v>1</v>
      </c>
    </row>
    <row r="110" spans="2:43" ht="15.75">
      <c r="B110" s="47" t="s">
        <v>171</v>
      </c>
      <c r="C110" s="47" t="s">
        <v>169</v>
      </c>
      <c r="D110" s="21"/>
      <c r="E110" s="21"/>
      <c r="F110" s="21"/>
      <c r="G110" s="21"/>
      <c r="H110" s="21"/>
      <c r="I110" s="21"/>
      <c r="J110" s="21"/>
      <c r="K110" s="21"/>
      <c r="L110" s="21"/>
      <c r="M110" s="21"/>
      <c r="N110" s="21"/>
      <c r="O110" s="21"/>
      <c r="P110" s="21"/>
      <c r="Q110" s="21"/>
      <c r="R110" s="21"/>
      <c r="S110" s="21"/>
      <c r="T110" s="21"/>
      <c r="U110" s="21"/>
      <c r="V110" s="21"/>
      <c r="W110" s="21"/>
      <c r="X110" s="21"/>
      <c r="Y110" s="21"/>
      <c r="Z110" s="87" t="str">
        <f t="shared" si="0"/>
        <v>►</v>
      </c>
      <c r="AA110" s="21"/>
      <c r="AB110" s="21"/>
      <c r="AC110" s="21"/>
      <c r="AD110" s="21"/>
      <c r="AE110" s="88"/>
      <c r="AF110" s="21"/>
      <c r="AG110" s="21"/>
      <c r="AH110" s="21"/>
      <c r="AI110" s="21"/>
      <c r="AJ110" s="21"/>
      <c r="AK110" s="21"/>
      <c r="AL110" s="21"/>
      <c r="AM110" s="21"/>
      <c r="AN110" s="21"/>
      <c r="AO110" s="21"/>
      <c r="AP110" s="21"/>
      <c r="AQ110" s="63">
        <v>1</v>
      </c>
    </row>
    <row r="111" spans="2:43" ht="15.75">
      <c r="B111" s="47" t="s">
        <v>81</v>
      </c>
      <c r="C111" s="55" t="s">
        <v>218</v>
      </c>
      <c r="D111" s="21"/>
      <c r="E111" s="21"/>
      <c r="F111" s="21"/>
      <c r="G111" s="21"/>
      <c r="H111" s="21"/>
      <c r="I111" s="21"/>
      <c r="J111" s="21"/>
      <c r="K111" s="21"/>
      <c r="L111" s="21"/>
      <c r="M111" s="21"/>
      <c r="N111" s="21"/>
      <c r="O111" s="21"/>
      <c r="P111" s="21"/>
      <c r="Q111" s="21"/>
      <c r="R111" s="21"/>
      <c r="S111" s="21"/>
      <c r="T111" s="21"/>
      <c r="U111" s="21"/>
      <c r="V111" s="21"/>
      <c r="W111" s="21"/>
      <c r="X111" s="21"/>
      <c r="Y111" s="21"/>
      <c r="Z111" s="87" t="str">
        <f t="shared" si="0"/>
        <v>A</v>
      </c>
      <c r="AA111" s="21"/>
      <c r="AB111" s="21"/>
      <c r="AC111" s="21"/>
      <c r="AD111" s="21"/>
      <c r="AE111" s="88" t="s">
        <v>418</v>
      </c>
      <c r="AF111" s="21"/>
      <c r="AG111" s="21"/>
      <c r="AH111" s="21"/>
      <c r="AI111" s="21"/>
      <c r="AJ111" s="21"/>
      <c r="AK111" s="21"/>
      <c r="AL111" s="21"/>
      <c r="AM111" s="21"/>
      <c r="AN111" s="21"/>
      <c r="AO111" s="21"/>
      <c r="AP111" s="21"/>
      <c r="AQ111" s="63">
        <v>1</v>
      </c>
    </row>
    <row r="112" spans="2:43" ht="15.75">
      <c r="B112" s="47" t="s">
        <v>84</v>
      </c>
      <c r="C112" s="55">
        <v>1</v>
      </c>
      <c r="D112" s="21"/>
      <c r="E112" s="21"/>
      <c r="F112" s="21"/>
      <c r="G112" s="21"/>
      <c r="H112" s="21"/>
      <c r="I112" s="21"/>
      <c r="J112" s="21"/>
      <c r="K112" s="21"/>
      <c r="L112" s="21"/>
      <c r="M112" s="21"/>
      <c r="N112" s="21"/>
      <c r="O112" s="21"/>
      <c r="P112" s="21"/>
      <c r="Q112" s="21"/>
      <c r="R112" s="21"/>
      <c r="S112" s="21"/>
      <c r="T112" s="21"/>
      <c r="U112" s="21"/>
      <c r="V112" s="21"/>
      <c r="W112" s="21"/>
      <c r="X112" s="21"/>
      <c r="Y112" s="21"/>
      <c r="Z112" s="87" t="str">
        <f t="shared" si="0"/>
        <v>A</v>
      </c>
      <c r="AA112" s="21"/>
      <c r="AB112" s="21"/>
      <c r="AC112" s="21"/>
      <c r="AD112" s="21"/>
      <c r="AE112" s="88" t="s">
        <v>419</v>
      </c>
      <c r="AF112" s="21"/>
      <c r="AG112" s="21"/>
      <c r="AH112" s="21"/>
      <c r="AI112" s="21"/>
      <c r="AJ112" s="21"/>
      <c r="AK112" s="21"/>
      <c r="AL112" s="21"/>
      <c r="AM112" s="21"/>
      <c r="AN112" s="21"/>
      <c r="AO112" s="21"/>
      <c r="AP112" s="21"/>
      <c r="AQ112" s="63">
        <v>1</v>
      </c>
    </row>
    <row r="113" spans="1:43" ht="15.75">
      <c r="B113" s="47" t="s">
        <v>164</v>
      </c>
      <c r="C113" s="47" t="s">
        <v>163</v>
      </c>
      <c r="D113" s="21"/>
      <c r="E113" s="21"/>
      <c r="F113" s="21"/>
      <c r="G113" s="21"/>
      <c r="H113" s="21"/>
      <c r="I113" s="21"/>
      <c r="J113" s="21"/>
      <c r="K113" s="21"/>
      <c r="L113" s="21"/>
      <c r="M113" s="21"/>
      <c r="N113" s="21"/>
      <c r="O113" s="21"/>
      <c r="P113" s="21"/>
      <c r="Q113" s="21"/>
      <c r="R113" s="21"/>
      <c r="S113" s="21"/>
      <c r="T113" s="21"/>
      <c r="U113" s="21"/>
      <c r="V113" s="21"/>
      <c r="W113" s="21"/>
      <c r="X113" s="21"/>
      <c r="Y113" s="21"/>
      <c r="Z113" s="87" t="str">
        <f t="shared" si="0"/>
        <v>►</v>
      </c>
      <c r="AA113" s="21"/>
      <c r="AB113" s="21"/>
      <c r="AC113" s="21"/>
      <c r="AD113" s="21"/>
      <c r="AE113" s="21"/>
      <c r="AF113" s="21"/>
      <c r="AG113" s="21"/>
      <c r="AH113" s="21"/>
      <c r="AI113" s="21"/>
      <c r="AJ113" s="21"/>
      <c r="AK113" s="21"/>
      <c r="AL113" s="21"/>
      <c r="AM113" s="21"/>
      <c r="AN113" s="21"/>
      <c r="AO113" s="21"/>
      <c r="AP113" s="21"/>
      <c r="AQ113" s="63">
        <v>1</v>
      </c>
    </row>
    <row r="114" spans="1:43" ht="15.75">
      <c r="B114" s="47" t="s">
        <v>111</v>
      </c>
      <c r="C114" s="55">
        <v>1.1399999999999999</v>
      </c>
      <c r="D114" s="21"/>
      <c r="E114" s="21"/>
      <c r="F114" s="21"/>
      <c r="G114" s="21"/>
      <c r="H114" s="21"/>
      <c r="I114" s="21"/>
      <c r="J114" s="21"/>
      <c r="K114" s="21"/>
      <c r="L114" s="21"/>
      <c r="M114" s="21"/>
      <c r="N114" s="21"/>
      <c r="O114" s="21"/>
      <c r="P114" s="21"/>
      <c r="Q114" s="21"/>
      <c r="R114" s="21"/>
      <c r="S114" s="21"/>
      <c r="T114" s="21"/>
      <c r="U114" s="21"/>
      <c r="V114" s="21"/>
      <c r="W114" s="21"/>
      <c r="X114" s="21"/>
      <c r="Y114" s="21"/>
      <c r="Z114" s="87" t="str">
        <f t="shared" si="0"/>
        <v>A</v>
      </c>
      <c r="AA114" s="21"/>
      <c r="AB114" s="21"/>
      <c r="AC114" s="21"/>
      <c r="AD114" s="21"/>
      <c r="AE114" s="89" t="s">
        <v>420</v>
      </c>
      <c r="AF114" s="21"/>
      <c r="AG114" s="21"/>
      <c r="AH114" s="21"/>
      <c r="AI114" s="21"/>
      <c r="AJ114" s="21"/>
      <c r="AK114" s="21"/>
      <c r="AL114" s="21"/>
      <c r="AM114" s="21"/>
      <c r="AN114" s="21"/>
      <c r="AO114" s="21"/>
      <c r="AP114" s="21"/>
      <c r="AQ114" s="63">
        <v>1</v>
      </c>
    </row>
    <row r="115" spans="1:43" ht="15.75">
      <c r="B115" s="47" t="s">
        <v>107</v>
      </c>
      <c r="C115" s="55">
        <v>1.1200000000000001</v>
      </c>
      <c r="D115" s="21"/>
      <c r="E115" s="21"/>
      <c r="F115" s="21"/>
      <c r="G115" s="21"/>
      <c r="H115" s="21"/>
      <c r="I115" s="21"/>
      <c r="J115" s="21"/>
      <c r="K115" s="21"/>
      <c r="L115" s="21"/>
      <c r="M115" s="21"/>
      <c r="N115" s="21"/>
      <c r="O115" s="21"/>
      <c r="P115" s="21"/>
      <c r="Q115" s="21"/>
      <c r="R115" s="21"/>
      <c r="S115" s="21"/>
      <c r="T115" s="21"/>
      <c r="U115" s="21"/>
      <c r="V115" s="21"/>
      <c r="W115" s="21"/>
      <c r="X115" s="21"/>
      <c r="Y115" s="21"/>
      <c r="Z115" s="87" t="str">
        <f t="shared" si="0"/>
        <v>►</v>
      </c>
      <c r="AA115" s="21"/>
      <c r="AB115" s="21"/>
      <c r="AC115" s="21"/>
      <c r="AD115" s="21"/>
      <c r="AE115" s="88"/>
      <c r="AF115" s="21"/>
      <c r="AG115" s="21"/>
      <c r="AH115" s="21"/>
      <c r="AI115" s="21"/>
      <c r="AJ115" s="21"/>
      <c r="AK115" s="21"/>
      <c r="AL115" s="21"/>
      <c r="AM115" s="21"/>
      <c r="AN115" s="21"/>
      <c r="AO115" s="21"/>
      <c r="AP115" s="21"/>
      <c r="AQ115" s="63">
        <v>1</v>
      </c>
    </row>
    <row r="116" spans="1:43" ht="15.75">
      <c r="B116" s="47" t="s">
        <v>94</v>
      </c>
      <c r="C116" s="55">
        <v>1.06</v>
      </c>
      <c r="D116" s="21"/>
      <c r="E116" s="21"/>
      <c r="F116" s="21"/>
      <c r="G116" s="21"/>
      <c r="H116" s="21"/>
      <c r="I116" s="21"/>
      <c r="J116" s="21"/>
      <c r="K116" s="21"/>
      <c r="L116" s="21"/>
      <c r="M116" s="21"/>
      <c r="N116" s="21"/>
      <c r="O116" s="21"/>
      <c r="P116" s="21"/>
      <c r="Q116" s="21"/>
      <c r="R116" s="21"/>
      <c r="S116" s="21"/>
      <c r="T116" s="21"/>
      <c r="U116" s="21"/>
      <c r="V116" s="21"/>
      <c r="W116" s="21"/>
      <c r="X116" s="21"/>
      <c r="Y116" s="21"/>
      <c r="Z116" s="87" t="str">
        <f t="shared" si="0"/>
        <v>A</v>
      </c>
      <c r="AA116" s="21"/>
      <c r="AB116" s="21"/>
      <c r="AC116" s="21"/>
      <c r="AD116" s="21"/>
      <c r="AE116" s="88" t="s">
        <v>421</v>
      </c>
      <c r="AF116" s="21"/>
      <c r="AG116" s="21"/>
      <c r="AH116" s="21"/>
      <c r="AI116" s="21"/>
      <c r="AJ116" s="21"/>
      <c r="AK116" s="21"/>
      <c r="AL116" s="21"/>
      <c r="AM116" s="21"/>
      <c r="AN116" s="21"/>
      <c r="AO116" s="21"/>
      <c r="AP116" s="21"/>
      <c r="AQ116" s="63">
        <v>1</v>
      </c>
    </row>
    <row r="117" spans="1:43" ht="15.75">
      <c r="B117" s="53"/>
      <c r="C117" s="53"/>
      <c r="D117" s="21"/>
      <c r="E117" s="21"/>
      <c r="F117" s="21"/>
      <c r="G117" s="21"/>
      <c r="H117" s="21"/>
      <c r="I117" s="21"/>
      <c r="J117" s="21"/>
      <c r="K117" s="21"/>
      <c r="L117" s="21"/>
      <c r="M117" s="21"/>
      <c r="N117" s="21"/>
      <c r="O117" s="21"/>
      <c r="P117" s="21"/>
      <c r="Q117" s="21"/>
      <c r="R117" s="21"/>
      <c r="S117" s="21"/>
      <c r="T117" s="21"/>
      <c r="U117" s="21"/>
      <c r="V117" s="21"/>
      <c r="W117" s="21"/>
      <c r="X117" s="21"/>
      <c r="Y117" s="21"/>
      <c r="Z117" s="87" t="str">
        <f t="shared" si="0"/>
        <v>►</v>
      </c>
      <c r="AA117" s="21"/>
      <c r="AB117" s="21"/>
      <c r="AC117" s="21"/>
      <c r="AD117" s="21"/>
      <c r="AE117" s="21"/>
      <c r="AF117" s="21"/>
      <c r="AG117" s="21"/>
      <c r="AH117" s="21"/>
      <c r="AI117" s="21"/>
      <c r="AJ117" s="21"/>
      <c r="AK117" s="21"/>
      <c r="AL117" s="21"/>
      <c r="AM117" s="21"/>
      <c r="AN117" s="21"/>
      <c r="AO117" s="21"/>
      <c r="AP117" s="21"/>
      <c r="AQ117" s="63">
        <v>1</v>
      </c>
    </row>
    <row r="118" spans="1:43" ht="15.75">
      <c r="B118" s="47"/>
      <c r="C118" s="47"/>
      <c r="D118" s="21"/>
      <c r="E118" s="21"/>
      <c r="F118" s="21"/>
      <c r="G118" s="21"/>
      <c r="H118" s="21"/>
      <c r="I118" s="21"/>
      <c r="J118" s="21"/>
      <c r="K118" s="21"/>
      <c r="L118" s="21"/>
      <c r="M118" s="21"/>
      <c r="N118" s="21"/>
      <c r="O118" s="21"/>
      <c r="P118" s="21"/>
      <c r="Q118" s="21"/>
      <c r="R118" s="21"/>
      <c r="S118" s="21"/>
      <c r="T118" s="21"/>
      <c r="U118" s="21"/>
      <c r="V118" s="21"/>
      <c r="W118" s="21"/>
      <c r="X118" s="21"/>
      <c r="Y118" s="21"/>
      <c r="Z118" s="87" t="str">
        <f t="shared" si="0"/>
        <v>A</v>
      </c>
      <c r="AA118" s="21"/>
      <c r="AB118" s="21"/>
      <c r="AC118" s="21"/>
      <c r="AD118" s="21"/>
      <c r="AE118" s="89" t="s">
        <v>422</v>
      </c>
      <c r="AF118" s="21"/>
      <c r="AG118" s="21"/>
      <c r="AH118" s="21"/>
      <c r="AI118" s="21"/>
      <c r="AJ118" s="21"/>
      <c r="AK118" s="21"/>
      <c r="AL118" s="21"/>
      <c r="AM118" s="21"/>
      <c r="AN118" s="21"/>
      <c r="AO118" s="21"/>
      <c r="AP118" s="21"/>
      <c r="AQ118" s="63">
        <v>1</v>
      </c>
    </row>
    <row r="119" spans="1:43" ht="15.75">
      <c r="A119" s="37" t="s">
        <v>204</v>
      </c>
      <c r="B119" s="36" t="s">
        <v>203</v>
      </c>
      <c r="C119" s="36"/>
      <c r="D119" s="108"/>
      <c r="E119" s="21"/>
      <c r="F119" s="21"/>
      <c r="G119" s="21"/>
      <c r="H119" s="21"/>
      <c r="I119" s="21"/>
      <c r="J119" s="21"/>
      <c r="K119" s="21"/>
      <c r="L119" s="21"/>
      <c r="M119" s="21"/>
      <c r="N119" s="21"/>
      <c r="O119" s="21"/>
      <c r="P119" s="21"/>
      <c r="Q119" s="21"/>
      <c r="R119" s="21"/>
      <c r="S119" s="21"/>
      <c r="T119" s="21"/>
      <c r="U119" s="21"/>
      <c r="V119" s="21"/>
      <c r="W119" s="21"/>
      <c r="X119" s="21"/>
      <c r="Y119" s="21"/>
      <c r="Z119" s="87" t="str">
        <f t="shared" si="0"/>
        <v>►</v>
      </c>
      <c r="AA119" s="21"/>
      <c r="AB119" s="21"/>
      <c r="AC119" s="21"/>
      <c r="AD119" s="21"/>
      <c r="AE119" s="88"/>
      <c r="AF119" s="21"/>
      <c r="AG119" s="21"/>
      <c r="AH119" s="21"/>
      <c r="AI119" s="21"/>
      <c r="AJ119" s="21"/>
      <c r="AK119" s="21"/>
      <c r="AL119" s="21"/>
      <c r="AM119" s="21"/>
      <c r="AN119" s="21"/>
      <c r="AO119" s="21"/>
      <c r="AP119" s="21"/>
      <c r="AQ119" s="63">
        <v>1</v>
      </c>
    </row>
    <row r="120" spans="1:43" ht="15.75">
      <c r="A120" s="35" t="s">
        <v>202</v>
      </c>
      <c r="B120" s="27" t="s">
        <v>201</v>
      </c>
      <c r="C120" s="26"/>
      <c r="D120" s="109" t="s">
        <v>15</v>
      </c>
      <c r="E120" s="21"/>
      <c r="F120" s="21"/>
      <c r="G120" s="21"/>
      <c r="H120" s="21"/>
      <c r="I120" s="21"/>
      <c r="J120" s="21"/>
      <c r="K120" s="21"/>
      <c r="L120" s="21"/>
      <c r="M120" s="21"/>
      <c r="N120" s="21"/>
      <c r="O120" s="21"/>
      <c r="P120" s="21"/>
      <c r="Q120" s="21"/>
      <c r="R120" s="21"/>
      <c r="S120" s="21"/>
      <c r="T120" s="21"/>
      <c r="U120" s="21"/>
      <c r="V120" s="21"/>
      <c r="W120" s="21"/>
      <c r="X120" s="21"/>
      <c r="Y120" s="21"/>
      <c r="Z120" s="87" t="str">
        <f t="shared" si="0"/>
        <v>A</v>
      </c>
      <c r="AA120" s="21"/>
      <c r="AB120" s="21"/>
      <c r="AC120" s="21"/>
      <c r="AD120" s="21"/>
      <c r="AE120" s="88" t="s">
        <v>423</v>
      </c>
      <c r="AF120" s="21"/>
      <c r="AG120" s="21"/>
      <c r="AH120" s="21"/>
      <c r="AI120" s="21"/>
      <c r="AJ120" s="21"/>
      <c r="AK120" s="21"/>
      <c r="AL120" s="21"/>
      <c r="AM120" s="21"/>
      <c r="AN120" s="21"/>
      <c r="AO120" s="21"/>
      <c r="AP120" s="21"/>
      <c r="AQ120" s="63">
        <v>1</v>
      </c>
    </row>
    <row r="121" spans="1:43" ht="15.75">
      <c r="A121" s="30"/>
      <c r="B121" s="26"/>
      <c r="C121" s="26"/>
      <c r="D121" s="109"/>
      <c r="E121" s="21"/>
      <c r="F121" s="21"/>
      <c r="G121" s="21"/>
      <c r="H121" s="21"/>
      <c r="I121" s="21"/>
      <c r="J121" s="21"/>
      <c r="K121" s="21"/>
      <c r="L121" s="21"/>
      <c r="M121" s="21"/>
      <c r="N121" s="21"/>
      <c r="O121" s="21"/>
      <c r="P121" s="21"/>
      <c r="Q121" s="21"/>
      <c r="R121" s="21"/>
      <c r="S121" s="21"/>
      <c r="T121" s="21"/>
      <c r="U121" s="21"/>
      <c r="V121" s="21"/>
      <c r="W121" s="21"/>
      <c r="X121" s="21"/>
      <c r="Y121" s="21"/>
      <c r="Z121" s="87" t="str">
        <f t="shared" si="0"/>
        <v>►</v>
      </c>
      <c r="AA121" s="21"/>
      <c r="AB121" s="21"/>
      <c r="AC121" s="21"/>
      <c r="AD121" s="21"/>
      <c r="AE121" s="90"/>
      <c r="AF121" s="21"/>
      <c r="AG121" s="21"/>
      <c r="AH121" s="21"/>
      <c r="AI121" s="21"/>
      <c r="AJ121" s="21"/>
      <c r="AK121" s="21"/>
      <c r="AL121" s="21"/>
      <c r="AM121" s="21"/>
      <c r="AN121" s="21"/>
      <c r="AO121" s="21"/>
      <c r="AP121" s="21"/>
      <c r="AQ121" s="63">
        <v>1</v>
      </c>
    </row>
    <row r="122" spans="1:43" ht="18">
      <c r="A122" s="34" t="s">
        <v>199</v>
      </c>
      <c r="B122" s="33"/>
      <c r="C122" s="26"/>
      <c r="D122" s="109"/>
      <c r="E122" s="21"/>
      <c r="F122" s="21"/>
      <c r="G122" s="21"/>
      <c r="H122" s="21"/>
      <c r="I122" s="21"/>
      <c r="J122" s="21"/>
      <c r="K122" s="21"/>
      <c r="L122" s="21"/>
      <c r="M122" s="21"/>
      <c r="N122" s="21"/>
      <c r="O122" s="21"/>
      <c r="P122" s="21"/>
      <c r="Q122" s="21"/>
      <c r="R122" s="21"/>
      <c r="S122" s="21"/>
      <c r="T122" s="21"/>
      <c r="U122" s="21"/>
      <c r="V122" s="21"/>
      <c r="W122" s="21"/>
      <c r="X122" s="21"/>
      <c r="Y122" s="21"/>
      <c r="Z122" s="70" t="s">
        <v>348</v>
      </c>
      <c r="AA122" s="21"/>
      <c r="AB122" s="21"/>
      <c r="AC122" s="21"/>
      <c r="AD122" s="48" t="s">
        <v>424</v>
      </c>
      <c r="AE122" s="48"/>
      <c r="AF122" s="21"/>
      <c r="AG122" s="21"/>
      <c r="AH122" s="21"/>
      <c r="AI122" s="21"/>
      <c r="AJ122" s="21"/>
      <c r="AK122" s="21"/>
      <c r="AL122" s="21"/>
      <c r="AM122" s="21"/>
      <c r="AN122" s="21"/>
      <c r="AO122" s="21"/>
      <c r="AP122" s="21"/>
      <c r="AQ122" s="63">
        <v>1</v>
      </c>
    </row>
    <row r="123" spans="1:43" ht="15.75">
      <c r="A123" s="30"/>
      <c r="B123" s="26" t="s">
        <v>196</v>
      </c>
      <c r="C123" s="26"/>
      <c r="D123" s="109"/>
      <c r="E123" s="21"/>
      <c r="F123" s="21"/>
      <c r="G123" s="21"/>
      <c r="H123" s="21"/>
      <c r="I123" s="21"/>
      <c r="J123" s="21"/>
      <c r="K123" s="21"/>
      <c r="L123" s="21"/>
      <c r="M123" s="21"/>
      <c r="N123" s="21"/>
      <c r="O123" s="21"/>
      <c r="P123" s="21"/>
      <c r="Q123" s="21"/>
      <c r="R123" s="21"/>
      <c r="S123" s="21"/>
      <c r="T123" s="21"/>
      <c r="U123" s="21"/>
      <c r="V123" s="21"/>
      <c r="W123" s="21"/>
      <c r="X123" s="21"/>
      <c r="Y123" s="21"/>
      <c r="Z123" s="87" t="str">
        <f>IF(AE123&lt;&gt;"","A","►")</f>
        <v>►</v>
      </c>
      <c r="AA123" s="21"/>
      <c r="AB123" s="21"/>
      <c r="AC123" s="21"/>
      <c r="AD123" s="21"/>
      <c r="AE123" s="90"/>
      <c r="AF123" s="21"/>
      <c r="AG123" s="21"/>
      <c r="AH123" s="21"/>
      <c r="AI123" s="21"/>
      <c r="AJ123" s="21"/>
      <c r="AK123" s="21"/>
      <c r="AL123" s="21"/>
      <c r="AM123" s="21"/>
      <c r="AN123" s="21"/>
      <c r="AO123" s="21"/>
      <c r="AP123" s="21"/>
      <c r="AQ123" s="63">
        <v>1</v>
      </c>
    </row>
    <row r="124" spans="1:43" ht="15.75">
      <c r="A124" s="30"/>
      <c r="B124" s="26" t="s">
        <v>194</v>
      </c>
      <c r="C124" s="26"/>
      <c r="D124" s="109"/>
      <c r="E124" s="21"/>
      <c r="F124" s="21"/>
      <c r="G124" s="21"/>
      <c r="H124" s="21"/>
      <c r="I124" s="21"/>
      <c r="J124" s="21"/>
      <c r="K124" s="21"/>
      <c r="L124" s="21"/>
      <c r="M124" s="21"/>
      <c r="N124" s="21"/>
      <c r="O124" s="21"/>
      <c r="P124" s="21"/>
      <c r="Q124" s="21"/>
      <c r="R124" s="21"/>
      <c r="S124" s="21"/>
      <c r="T124" s="21"/>
      <c r="U124" s="21"/>
      <c r="V124" s="21"/>
      <c r="W124" s="21"/>
      <c r="X124" s="21"/>
      <c r="Y124" s="21"/>
      <c r="Z124" s="70" t="s">
        <v>348</v>
      </c>
      <c r="AA124" s="21"/>
      <c r="AB124" s="21"/>
      <c r="AC124" s="21"/>
      <c r="AD124" s="89" t="s">
        <v>425</v>
      </c>
      <c r="AE124" s="68"/>
      <c r="AF124" s="69"/>
      <c r="AG124" s="69"/>
      <c r="AH124" s="69"/>
      <c r="AI124" s="69"/>
      <c r="AJ124" s="69"/>
      <c r="AK124" s="21"/>
      <c r="AL124" s="21"/>
      <c r="AM124" s="21"/>
      <c r="AN124" s="21"/>
      <c r="AO124" s="21"/>
      <c r="AP124" s="21"/>
      <c r="AQ124" s="63">
        <v>1</v>
      </c>
    </row>
    <row r="125" spans="1:43">
      <c r="A125" s="30"/>
      <c r="B125" s="26" t="s">
        <v>193</v>
      </c>
      <c r="C125" s="26"/>
      <c r="D125" s="109"/>
      <c r="E125" s="21"/>
      <c r="F125" s="21"/>
      <c r="G125" s="21"/>
      <c r="H125" s="21"/>
      <c r="I125" s="21"/>
      <c r="J125" s="21"/>
      <c r="K125" s="21"/>
      <c r="L125" s="21"/>
      <c r="M125" s="21"/>
      <c r="N125" s="21"/>
      <c r="O125" s="21"/>
      <c r="P125" s="21"/>
      <c r="Q125" s="21"/>
      <c r="R125" s="21"/>
      <c r="S125" s="21"/>
      <c r="T125" s="21"/>
      <c r="U125" s="21"/>
      <c r="V125" s="21"/>
      <c r="W125" s="21"/>
      <c r="X125" s="21"/>
      <c r="Y125" s="21"/>
      <c r="Z125" s="70" t="s">
        <v>348</v>
      </c>
      <c r="AA125" s="21"/>
      <c r="AB125" s="21"/>
      <c r="AC125" s="21"/>
      <c r="AD125" s="69"/>
      <c r="AE125" s="69"/>
      <c r="AF125" s="69"/>
      <c r="AG125" s="69"/>
      <c r="AH125" s="69"/>
      <c r="AI125" s="69"/>
      <c r="AJ125" s="69"/>
      <c r="AK125" s="21"/>
      <c r="AL125" s="21"/>
      <c r="AM125" s="21"/>
      <c r="AN125" s="21"/>
      <c r="AO125" s="21"/>
      <c r="AP125" s="21"/>
      <c r="AQ125" s="63">
        <v>1</v>
      </c>
    </row>
    <row r="126" spans="1:43">
      <c r="A126" s="30"/>
      <c r="B126" s="26" t="s">
        <v>190</v>
      </c>
      <c r="C126" s="26"/>
      <c r="D126" s="109"/>
      <c r="E126" s="21"/>
      <c r="F126" s="21"/>
      <c r="G126" s="21"/>
      <c r="H126" s="21"/>
      <c r="I126" s="21"/>
      <c r="J126" s="21"/>
      <c r="K126" s="21"/>
      <c r="L126" s="21"/>
      <c r="M126" s="21"/>
      <c r="N126" s="21"/>
      <c r="O126" s="21"/>
      <c r="P126" s="21"/>
      <c r="Q126" s="21"/>
      <c r="R126" s="21"/>
      <c r="S126" s="21"/>
      <c r="T126" s="21"/>
      <c r="U126" s="21"/>
      <c r="V126" s="21"/>
      <c r="W126" s="21"/>
      <c r="X126" s="21"/>
      <c r="Y126" s="21"/>
      <c r="Z126" s="70" t="s">
        <v>348</v>
      </c>
      <c r="AA126" s="21"/>
      <c r="AB126" s="21"/>
      <c r="AC126" s="21"/>
      <c r="AD126" s="71" t="s">
        <v>350</v>
      </c>
      <c r="AE126" s="71" t="s">
        <v>351</v>
      </c>
      <c r="AF126" s="71" t="s">
        <v>352</v>
      </c>
      <c r="AG126" s="71" t="s">
        <v>353</v>
      </c>
      <c r="AH126" s="71" t="s">
        <v>354</v>
      </c>
      <c r="AI126" s="71" t="s">
        <v>355</v>
      </c>
      <c r="AJ126" s="72" t="s">
        <v>356</v>
      </c>
      <c r="AK126" s="21"/>
      <c r="AL126" s="21"/>
      <c r="AM126" s="21"/>
      <c r="AN126" s="21"/>
      <c r="AO126" s="21"/>
      <c r="AP126" s="21"/>
      <c r="AQ126" s="63">
        <v>1</v>
      </c>
    </row>
    <row r="127" spans="1:43">
      <c r="A127" s="30"/>
      <c r="B127" s="26" t="s">
        <v>189</v>
      </c>
      <c r="C127" s="26"/>
      <c r="D127" s="109"/>
      <c r="E127" s="21"/>
      <c r="F127" s="21"/>
      <c r="G127" s="21"/>
      <c r="H127" s="21"/>
      <c r="I127" s="21"/>
      <c r="J127" s="21"/>
      <c r="K127" s="21"/>
      <c r="L127" s="21"/>
      <c r="M127" s="21"/>
      <c r="N127" s="21"/>
      <c r="O127" s="21"/>
      <c r="P127" s="21"/>
      <c r="Q127" s="21"/>
      <c r="R127" s="21"/>
      <c r="S127" s="21"/>
      <c r="T127" s="21"/>
      <c r="U127" s="21"/>
      <c r="V127" s="21"/>
      <c r="W127" s="21"/>
      <c r="X127" s="21"/>
      <c r="Y127" s="21"/>
      <c r="Z127" s="70" t="s">
        <v>348</v>
      </c>
      <c r="AA127" s="21"/>
      <c r="AB127" s="21"/>
      <c r="AC127" s="21"/>
      <c r="AD127" s="73"/>
      <c r="AE127" s="561" t="s">
        <v>357</v>
      </c>
      <c r="AF127" s="563" t="s">
        <v>358</v>
      </c>
      <c r="AG127" s="565" t="s">
        <v>359</v>
      </c>
      <c r="AH127" s="567" t="s">
        <v>360</v>
      </c>
      <c r="AI127" s="569" t="s">
        <v>361</v>
      </c>
      <c r="AJ127" s="74" t="s">
        <v>362</v>
      </c>
      <c r="AK127" s="21"/>
      <c r="AL127" s="571" t="s">
        <v>361</v>
      </c>
      <c r="AM127" s="21"/>
      <c r="AN127" s="21"/>
      <c r="AO127" s="21"/>
      <c r="AP127" s="21"/>
      <c r="AQ127" s="63">
        <v>1</v>
      </c>
    </row>
    <row r="128" spans="1:43">
      <c r="A128" s="30"/>
      <c r="B128" s="26" t="s">
        <v>186</v>
      </c>
      <c r="C128" s="26"/>
      <c r="D128" s="109"/>
      <c r="E128" s="21"/>
      <c r="F128" s="21"/>
      <c r="G128" s="21"/>
      <c r="H128" s="21"/>
      <c r="I128" s="21"/>
      <c r="J128" s="21"/>
      <c r="K128" s="21"/>
      <c r="L128" s="21"/>
      <c r="M128" s="21"/>
      <c r="N128" s="21"/>
      <c r="O128" s="21"/>
      <c r="P128" s="21"/>
      <c r="Q128" s="21"/>
      <c r="R128" s="21"/>
      <c r="S128" s="21"/>
      <c r="T128" s="21"/>
      <c r="U128" s="21"/>
      <c r="V128" s="21"/>
      <c r="W128" s="21"/>
      <c r="X128" s="21"/>
      <c r="Y128" s="21"/>
      <c r="Z128" s="70" t="s">
        <v>348</v>
      </c>
      <c r="AA128" s="21"/>
      <c r="AB128" s="21"/>
      <c r="AC128" s="21"/>
      <c r="AD128" s="75"/>
      <c r="AE128" s="562"/>
      <c r="AF128" s="564"/>
      <c r="AG128" s="566"/>
      <c r="AH128" s="568"/>
      <c r="AI128" s="570"/>
      <c r="AJ128" s="76" t="s">
        <v>363</v>
      </c>
      <c r="AK128" s="21"/>
      <c r="AL128" s="570"/>
      <c r="AM128" s="21"/>
      <c r="AN128" s="21"/>
      <c r="AO128" s="21"/>
      <c r="AP128" s="21"/>
      <c r="AQ128" s="63">
        <v>1</v>
      </c>
    </row>
    <row r="129" spans="1:43" ht="17.25">
      <c r="A129" s="28" t="s">
        <v>184</v>
      </c>
      <c r="B129" s="27" t="s">
        <v>183</v>
      </c>
      <c r="C129" s="26"/>
      <c r="D129" s="109"/>
      <c r="E129" s="21"/>
      <c r="F129" s="21"/>
      <c r="G129" s="21"/>
      <c r="H129" s="21"/>
      <c r="I129" s="21"/>
      <c r="J129" s="21"/>
      <c r="K129" s="21"/>
      <c r="L129" s="21"/>
      <c r="M129" s="21"/>
      <c r="N129" s="21"/>
      <c r="O129" s="21"/>
      <c r="P129" s="21"/>
      <c r="Q129" s="21"/>
      <c r="R129" s="21"/>
      <c r="S129" s="21"/>
      <c r="T129" s="21"/>
      <c r="U129" s="21"/>
      <c r="V129" s="21"/>
      <c r="W129" s="21"/>
      <c r="X129" s="21"/>
      <c r="Y129" s="21"/>
      <c r="Z129" s="87" t="str">
        <f>IF(AE129&lt;&gt;"","A","►")</f>
        <v>A</v>
      </c>
      <c r="AA129" s="21"/>
      <c r="AB129" s="21"/>
      <c r="AC129" s="21"/>
      <c r="AD129" s="75"/>
      <c r="AE129" s="91">
        <v>15</v>
      </c>
      <c r="AF129" s="92" t="s">
        <v>426</v>
      </c>
      <c r="AG129" s="80"/>
      <c r="AH129" s="81"/>
      <c r="AI129" s="82">
        <v>1.18</v>
      </c>
      <c r="AJ129" s="83" t="s">
        <v>427</v>
      </c>
      <c r="AK129" s="21"/>
      <c r="AL129" s="82"/>
      <c r="AM129" s="21"/>
      <c r="AN129" s="21"/>
      <c r="AO129" s="21"/>
      <c r="AP129" s="21"/>
      <c r="AQ129" s="63">
        <v>1</v>
      </c>
    </row>
    <row r="130" spans="1:43" ht="17.25">
      <c r="A130" s="25"/>
      <c r="B130" s="24"/>
      <c r="C130" s="24"/>
      <c r="D130" s="110"/>
      <c r="E130" s="21"/>
      <c r="F130" s="21"/>
      <c r="G130" s="21"/>
      <c r="H130" s="21"/>
      <c r="I130" s="21"/>
      <c r="J130" s="21"/>
      <c r="K130" s="21"/>
      <c r="L130" s="21"/>
      <c r="M130" s="21"/>
      <c r="N130" s="21"/>
      <c r="O130" s="21"/>
      <c r="P130" s="21"/>
      <c r="Q130" s="21"/>
      <c r="R130" s="21"/>
      <c r="S130" s="21"/>
      <c r="T130" s="21"/>
      <c r="U130" s="21"/>
      <c r="V130" s="21"/>
      <c r="W130" s="21"/>
      <c r="X130" s="21"/>
      <c r="Y130" s="21"/>
      <c r="Z130" s="70" t="s">
        <v>348</v>
      </c>
      <c r="AA130" s="21"/>
      <c r="AB130" s="21"/>
      <c r="AC130" s="21"/>
      <c r="AD130" s="75"/>
      <c r="AE130" s="91"/>
      <c r="AF130" s="79"/>
      <c r="AG130" s="84"/>
      <c r="AH130" s="85"/>
      <c r="AI130" s="82"/>
      <c r="AJ130" s="83" t="s">
        <v>428</v>
      </c>
      <c r="AK130" s="21"/>
      <c r="AL130" s="82">
        <v>1.32</v>
      </c>
      <c r="AM130" s="21"/>
      <c r="AN130" s="21"/>
      <c r="AO130" s="21"/>
      <c r="AP130" s="21"/>
      <c r="AQ130" s="63">
        <v>1</v>
      </c>
    </row>
    <row r="131" spans="1:43" ht="17.25">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87" t="str">
        <f t="shared" ref="Z131:Z141" si="1">IF(AE131&lt;&gt;"","A","►")</f>
        <v>A</v>
      </c>
      <c r="AA131" s="21"/>
      <c r="AB131" s="21"/>
      <c r="AC131" s="21"/>
      <c r="AD131" s="75"/>
      <c r="AE131" s="91">
        <v>100</v>
      </c>
      <c r="AF131" s="92" t="s">
        <v>426</v>
      </c>
      <c r="AG131" s="84"/>
      <c r="AH131" s="85"/>
      <c r="AI131" s="82"/>
      <c r="AJ131" s="83" t="s">
        <v>429</v>
      </c>
      <c r="AK131" s="21"/>
      <c r="AL131" s="82"/>
      <c r="AM131" s="21"/>
      <c r="AN131" s="21"/>
      <c r="AO131" s="21"/>
      <c r="AP131" s="21"/>
      <c r="AQ131" s="63">
        <v>1</v>
      </c>
    </row>
    <row r="132" spans="1:43" ht="17.25">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87" t="str">
        <f t="shared" si="1"/>
        <v>A</v>
      </c>
      <c r="AA132" s="21"/>
      <c r="AB132" s="21"/>
      <c r="AC132" s="21"/>
      <c r="AD132" s="75"/>
      <c r="AE132" s="91">
        <v>50</v>
      </c>
      <c r="AF132" s="92" t="s">
        <v>426</v>
      </c>
      <c r="AG132" s="84"/>
      <c r="AH132" s="85">
        <v>40</v>
      </c>
      <c r="AI132" s="82">
        <v>0.95</v>
      </c>
      <c r="AJ132" s="83" t="s">
        <v>430</v>
      </c>
      <c r="AK132" s="21"/>
      <c r="AL132" s="82"/>
      <c r="AM132" s="21"/>
      <c r="AN132" s="21"/>
      <c r="AO132" s="21"/>
      <c r="AP132" s="21"/>
      <c r="AQ132" s="63">
        <v>1</v>
      </c>
    </row>
    <row r="133" spans="1:43" ht="17.25">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87" t="str">
        <f t="shared" si="1"/>
        <v>►</v>
      </c>
      <c r="AA133" s="21"/>
      <c r="AB133" s="21"/>
      <c r="AC133" s="21"/>
      <c r="AD133" s="75"/>
      <c r="AE133" s="91"/>
      <c r="AF133" s="79"/>
      <c r="AG133" s="84"/>
      <c r="AH133" s="85"/>
      <c r="AI133" s="82"/>
      <c r="AJ133" s="83"/>
      <c r="AK133" s="21"/>
      <c r="AL133" s="82"/>
      <c r="AM133" s="21"/>
      <c r="AN133" s="21"/>
      <c r="AO133" s="21"/>
      <c r="AP133" s="21"/>
      <c r="AQ133" s="63">
        <v>1</v>
      </c>
    </row>
    <row r="134" spans="1:43" ht="16.5" thickBo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87" t="str">
        <f t="shared" si="1"/>
        <v>►</v>
      </c>
      <c r="AA134" s="21"/>
      <c r="AB134" s="21"/>
      <c r="AC134" s="21"/>
      <c r="AE134" s="90"/>
      <c r="AK134" s="21"/>
      <c r="AL134" s="21"/>
      <c r="AM134" s="21"/>
      <c r="AN134" s="21"/>
      <c r="AO134" s="21"/>
      <c r="AP134" s="21"/>
      <c r="AQ134" s="63">
        <v>1</v>
      </c>
    </row>
    <row r="135" spans="1:43" ht="15.75">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87" t="str">
        <f t="shared" si="1"/>
        <v>A</v>
      </c>
      <c r="AA135" s="21"/>
      <c r="AB135" s="21"/>
      <c r="AC135" s="21"/>
      <c r="AD135" s="93">
        <v>0</v>
      </c>
      <c r="AE135" s="94" t="s">
        <v>431</v>
      </c>
      <c r="AF135" s="95"/>
      <c r="AG135" s="95"/>
      <c r="AH135" s="95"/>
      <c r="AI135" s="95"/>
      <c r="AJ135" s="96"/>
      <c r="AK135" s="21"/>
      <c r="AL135" s="21"/>
      <c r="AM135" s="21"/>
      <c r="AN135" s="21"/>
      <c r="AO135" s="21"/>
      <c r="AP135" s="21"/>
      <c r="AQ135" s="63">
        <v>1</v>
      </c>
    </row>
    <row r="136" spans="1:43" ht="15.75">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87" t="str">
        <f t="shared" si="1"/>
        <v>A</v>
      </c>
      <c r="AA136" s="21"/>
      <c r="AB136" s="21"/>
      <c r="AC136" s="21"/>
      <c r="AD136" s="97">
        <f>IF(ISBLANK(AE136),"",MAX(AD135:AD135)+1)</f>
        <v>1</v>
      </c>
      <c r="AE136" s="90" t="s">
        <v>432</v>
      </c>
      <c r="AF136" s="98"/>
      <c r="AG136" s="98"/>
      <c r="AH136" s="98"/>
      <c r="AI136" s="98"/>
      <c r="AJ136" s="99" t="s">
        <v>433</v>
      </c>
      <c r="AK136" s="21"/>
      <c r="AL136" s="21"/>
      <c r="AM136" s="21"/>
      <c r="AN136" s="21"/>
      <c r="AO136" s="21"/>
      <c r="AP136" s="21"/>
      <c r="AQ136" s="63">
        <v>1</v>
      </c>
    </row>
    <row r="137" spans="1:43" ht="15.75">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87" t="str">
        <f t="shared" si="1"/>
        <v>A</v>
      </c>
      <c r="AA137" s="21"/>
      <c r="AB137" s="21"/>
      <c r="AC137" s="21"/>
      <c r="AD137" s="97">
        <f>IF(ISBLANK(AE137),"",MAX(AD135:AD136)+1)</f>
        <v>2</v>
      </c>
      <c r="AE137" s="90" t="s">
        <v>434</v>
      </c>
      <c r="AF137" s="98"/>
      <c r="AG137" s="98"/>
      <c r="AH137" s="98"/>
      <c r="AI137" s="98"/>
      <c r="AJ137" s="100"/>
      <c r="AK137" s="21"/>
      <c r="AL137" s="21"/>
      <c r="AM137" s="21"/>
      <c r="AN137" s="21"/>
      <c r="AO137" s="21"/>
      <c r="AP137" s="21"/>
      <c r="AQ137" s="63">
        <v>1</v>
      </c>
    </row>
    <row r="138" spans="1:43" ht="15.75">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87" t="str">
        <f t="shared" si="1"/>
        <v>A</v>
      </c>
      <c r="AA138" s="21"/>
      <c r="AB138" s="21"/>
      <c r="AC138" s="21"/>
      <c r="AD138" s="97">
        <f>IF(ISBLANK(AE138),"",MAX(AD135:AD137)+1)</f>
        <v>3</v>
      </c>
      <c r="AE138" s="90" t="s">
        <v>435</v>
      </c>
      <c r="AF138" s="98"/>
      <c r="AG138" s="98"/>
      <c r="AH138" s="98"/>
      <c r="AI138" s="98"/>
      <c r="AJ138" s="100"/>
      <c r="AK138" s="21"/>
      <c r="AL138" s="21"/>
      <c r="AM138" s="21"/>
      <c r="AN138" s="21"/>
      <c r="AO138" s="21"/>
      <c r="AP138" s="21"/>
      <c r="AQ138" s="63">
        <v>1</v>
      </c>
    </row>
    <row r="139" spans="1:43" ht="15.75">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87" t="str">
        <f t="shared" si="1"/>
        <v>►</v>
      </c>
      <c r="AA139" s="21"/>
      <c r="AB139" s="21"/>
      <c r="AC139" s="21"/>
      <c r="AD139" s="97" t="str">
        <f>IF(ISBLANK(AE139),"",MAX(AD135:AD138)+1)</f>
        <v/>
      </c>
      <c r="AE139" s="90"/>
      <c r="AF139" s="98"/>
      <c r="AG139" s="98"/>
      <c r="AH139" s="98"/>
      <c r="AI139" s="98"/>
      <c r="AJ139" s="100"/>
      <c r="AK139" s="21"/>
      <c r="AL139" s="21"/>
      <c r="AM139" s="21"/>
      <c r="AN139" s="21"/>
      <c r="AO139" s="21"/>
      <c r="AP139" s="21"/>
      <c r="AQ139" s="63">
        <v>1</v>
      </c>
    </row>
    <row r="140" spans="1:43" ht="15.75">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87" t="str">
        <f t="shared" si="1"/>
        <v>►</v>
      </c>
      <c r="AA140" s="21"/>
      <c r="AB140" s="21"/>
      <c r="AC140" s="21"/>
      <c r="AE140" s="90"/>
      <c r="AK140" s="21"/>
      <c r="AL140" s="21"/>
      <c r="AM140" s="21"/>
      <c r="AN140" s="21"/>
      <c r="AO140" s="21"/>
      <c r="AP140" s="21"/>
      <c r="AQ140" s="63">
        <v>1</v>
      </c>
    </row>
    <row r="141" spans="1:43" ht="15.75">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87" t="str">
        <f t="shared" si="1"/>
        <v>►</v>
      </c>
      <c r="AA141" s="21"/>
      <c r="AB141" s="21"/>
      <c r="AC141" s="21"/>
      <c r="AE141" s="90"/>
      <c r="AK141" s="21"/>
      <c r="AL141" s="21"/>
      <c r="AM141" s="21"/>
      <c r="AN141" s="21"/>
      <c r="AO141" s="21"/>
      <c r="AP141" s="21"/>
      <c r="AQ141" s="63">
        <v>1</v>
      </c>
    </row>
    <row r="142" spans="1:43" ht="15.75">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70" t="s">
        <v>348</v>
      </c>
      <c r="AA142" s="21"/>
      <c r="AB142" s="21"/>
      <c r="AC142" s="21"/>
      <c r="AD142" s="101" t="s">
        <v>436</v>
      </c>
      <c r="AE142" s="68"/>
      <c r="AF142" s="86"/>
      <c r="AG142" s="86"/>
      <c r="AH142" s="86"/>
      <c r="AI142" s="86"/>
      <c r="AJ142" s="86"/>
      <c r="AK142" s="21"/>
      <c r="AL142" s="21"/>
      <c r="AM142" s="21"/>
      <c r="AN142" s="21"/>
      <c r="AO142" s="21"/>
      <c r="AP142" s="21"/>
      <c r="AQ142" s="63">
        <v>1</v>
      </c>
    </row>
    <row r="143" spans="1:43">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70" t="s">
        <v>348</v>
      </c>
      <c r="AA143" s="21"/>
      <c r="AB143" s="21"/>
      <c r="AC143" s="21"/>
      <c r="AD143" s="86"/>
      <c r="AE143" s="86"/>
      <c r="AF143" s="86"/>
      <c r="AG143" s="86"/>
      <c r="AH143" s="86"/>
      <c r="AI143" s="86"/>
      <c r="AJ143" s="86"/>
      <c r="AK143" s="21"/>
      <c r="AL143" s="21"/>
      <c r="AM143" s="21"/>
      <c r="AN143" s="21"/>
      <c r="AO143" s="21"/>
      <c r="AP143" s="21"/>
      <c r="AQ143" s="63">
        <v>1</v>
      </c>
    </row>
    <row r="144" spans="1:43">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70" t="s">
        <v>348</v>
      </c>
      <c r="AA144" s="21"/>
      <c r="AB144" s="21"/>
      <c r="AC144" s="21"/>
      <c r="AD144" s="71" t="s">
        <v>350</v>
      </c>
      <c r="AE144" s="71" t="s">
        <v>351</v>
      </c>
      <c r="AF144" s="71" t="s">
        <v>352</v>
      </c>
      <c r="AG144" s="71" t="s">
        <v>353</v>
      </c>
      <c r="AH144" s="71" t="s">
        <v>354</v>
      </c>
      <c r="AI144" s="71" t="s">
        <v>355</v>
      </c>
      <c r="AJ144" s="72" t="s">
        <v>356</v>
      </c>
      <c r="AK144" s="21"/>
      <c r="AL144" s="21"/>
      <c r="AM144" s="21"/>
      <c r="AN144" s="21"/>
      <c r="AO144" s="21"/>
      <c r="AP144" s="21"/>
      <c r="AQ144" s="63">
        <v>1</v>
      </c>
    </row>
    <row r="145" spans="1:43">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70" t="s">
        <v>348</v>
      </c>
      <c r="AA145" s="21"/>
      <c r="AB145" s="21"/>
      <c r="AC145" s="21"/>
      <c r="AD145" s="73"/>
      <c r="AE145" s="561" t="s">
        <v>357</v>
      </c>
      <c r="AF145" s="563" t="s">
        <v>358</v>
      </c>
      <c r="AG145" s="565" t="s">
        <v>359</v>
      </c>
      <c r="AH145" s="567" t="s">
        <v>360</v>
      </c>
      <c r="AI145" s="569" t="s">
        <v>361</v>
      </c>
      <c r="AJ145" s="74" t="s">
        <v>362</v>
      </c>
      <c r="AK145" s="21"/>
      <c r="AL145" s="569" t="s">
        <v>361</v>
      </c>
      <c r="AM145" s="21"/>
      <c r="AN145" s="21"/>
      <c r="AO145" s="21"/>
      <c r="AP145" s="21"/>
      <c r="AQ145" s="63">
        <v>1</v>
      </c>
    </row>
    <row r="146" spans="1:43">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70" t="s">
        <v>348</v>
      </c>
      <c r="AA146" s="21"/>
      <c r="AB146" s="21"/>
      <c r="AC146" s="21"/>
      <c r="AD146" s="75"/>
      <c r="AE146" s="562"/>
      <c r="AF146" s="564"/>
      <c r="AG146" s="566"/>
      <c r="AH146" s="568"/>
      <c r="AI146" s="570"/>
      <c r="AJ146" s="76" t="s">
        <v>363</v>
      </c>
      <c r="AK146" s="21"/>
      <c r="AL146" s="570"/>
      <c r="AM146" s="21"/>
      <c r="AN146" s="21"/>
      <c r="AO146" s="21"/>
      <c r="AP146" s="21"/>
      <c r="AQ146" s="63">
        <v>1</v>
      </c>
    </row>
    <row r="147" spans="1:43" ht="17.25">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70" t="s">
        <v>348</v>
      </c>
      <c r="AA147" s="21"/>
      <c r="AB147" s="21"/>
      <c r="AC147" s="21"/>
      <c r="AD147" s="75"/>
      <c r="AE147" s="91">
        <v>15</v>
      </c>
      <c r="AF147" s="92" t="s">
        <v>426</v>
      </c>
      <c r="AG147" s="80"/>
      <c r="AH147" s="81">
        <v>20</v>
      </c>
      <c r="AI147" s="82"/>
      <c r="AJ147" s="83" t="s">
        <v>437</v>
      </c>
      <c r="AK147" s="21"/>
      <c r="AL147" s="82"/>
      <c r="AM147" s="21"/>
      <c r="AN147" s="21"/>
      <c r="AO147" s="21"/>
      <c r="AP147" s="21"/>
      <c r="AQ147" s="63">
        <v>1</v>
      </c>
    </row>
    <row r="148" spans="1:43">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70" t="s">
        <v>348</v>
      </c>
      <c r="AA148" s="21"/>
      <c r="AB148" s="21"/>
      <c r="AC148" s="21"/>
      <c r="AD148" s="75"/>
      <c r="AE148" s="91"/>
      <c r="AF148" s="79"/>
      <c r="AG148" s="84"/>
      <c r="AH148" s="85"/>
      <c r="AI148" s="82">
        <v>1.1200000000000001</v>
      </c>
      <c r="AJ148" s="102" t="s">
        <v>438</v>
      </c>
      <c r="AK148" s="21"/>
      <c r="AL148" s="82">
        <v>1.085</v>
      </c>
      <c r="AM148" s="21"/>
      <c r="AN148" s="21"/>
      <c r="AO148" s="21"/>
      <c r="AP148" s="21"/>
      <c r="AQ148" s="63">
        <v>1</v>
      </c>
    </row>
    <row r="149" spans="1:43" ht="17.25">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70" t="s">
        <v>348</v>
      </c>
      <c r="AA149" s="21"/>
      <c r="AB149" s="21"/>
      <c r="AC149" s="21"/>
      <c r="AD149" s="75"/>
      <c r="AE149" s="91">
        <v>15</v>
      </c>
      <c r="AF149" s="92" t="s">
        <v>426</v>
      </c>
      <c r="AG149" s="84"/>
      <c r="AH149" s="85">
        <v>17</v>
      </c>
      <c r="AI149" s="82">
        <v>1.06</v>
      </c>
      <c r="AJ149" s="83" t="s">
        <v>439</v>
      </c>
      <c r="AK149" s="21"/>
      <c r="AL149" s="82">
        <v>1.1000000000000001</v>
      </c>
      <c r="AM149" s="21" t="s">
        <v>440</v>
      </c>
      <c r="AN149" s="21"/>
      <c r="AO149" s="21"/>
      <c r="AP149" s="21"/>
      <c r="AQ149" s="63">
        <v>1</v>
      </c>
    </row>
    <row r="150" spans="1:43">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70" t="s">
        <v>348</v>
      </c>
      <c r="AA150" s="21"/>
      <c r="AB150" s="21"/>
      <c r="AC150" s="21"/>
      <c r="AD150" s="75"/>
      <c r="AE150" s="91"/>
      <c r="AF150" s="79"/>
      <c r="AG150" s="84"/>
      <c r="AH150" s="85"/>
      <c r="AI150" s="82"/>
      <c r="AJ150" s="102" t="s">
        <v>441</v>
      </c>
      <c r="AK150" s="21"/>
      <c r="AL150" s="82"/>
      <c r="AM150" s="21" t="s">
        <v>442</v>
      </c>
      <c r="AN150" s="21"/>
      <c r="AO150" s="21"/>
      <c r="AP150" s="21"/>
      <c r="AQ150" s="63">
        <v>1</v>
      </c>
    </row>
    <row r="151" spans="1:43" ht="17.25">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70" t="s">
        <v>348</v>
      </c>
      <c r="AA151" s="21"/>
      <c r="AB151" s="21"/>
      <c r="AC151" s="21"/>
      <c r="AD151" s="75"/>
      <c r="AE151" s="91">
        <v>15</v>
      </c>
      <c r="AF151" s="92" t="s">
        <v>426</v>
      </c>
      <c r="AG151" s="84"/>
      <c r="AH151" s="85">
        <v>40</v>
      </c>
      <c r="AI151" s="82">
        <v>1.04</v>
      </c>
      <c r="AJ151" s="83" t="s">
        <v>443</v>
      </c>
      <c r="AK151" s="21"/>
      <c r="AL151" s="82"/>
      <c r="AM151" s="21" t="s">
        <v>444</v>
      </c>
      <c r="AN151" s="21"/>
      <c r="AO151" s="21"/>
      <c r="AP151" s="21"/>
      <c r="AQ151" s="63">
        <v>1</v>
      </c>
    </row>
    <row r="152" spans="1:43">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70" t="s">
        <v>348</v>
      </c>
      <c r="AA152" s="21"/>
      <c r="AB152" s="21"/>
      <c r="AC152" s="21"/>
      <c r="AD152" s="75"/>
      <c r="AE152" s="91"/>
      <c r="AF152" s="79"/>
      <c r="AG152" s="84"/>
      <c r="AH152" s="85"/>
      <c r="AI152" s="82"/>
      <c r="AJ152" s="102" t="s">
        <v>445</v>
      </c>
      <c r="AK152" s="21"/>
      <c r="AL152" s="82"/>
      <c r="AM152" s="21"/>
      <c r="AN152" s="21"/>
      <c r="AO152" s="21"/>
      <c r="AP152" s="21"/>
      <c r="AQ152" s="63">
        <v>1</v>
      </c>
    </row>
    <row r="153" spans="1:43" ht="16.5" thickBo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87" t="str">
        <f t="shared" ref="Z153:Z160" si="2">IF(AE153&lt;&gt;"","A","►")</f>
        <v>►</v>
      </c>
      <c r="AA153" s="21"/>
      <c r="AB153" s="21"/>
      <c r="AC153" s="21"/>
      <c r="AE153" s="90"/>
      <c r="AK153" s="21"/>
      <c r="AL153" s="21"/>
      <c r="AM153" s="21"/>
      <c r="AN153" s="21"/>
      <c r="AO153" s="21"/>
      <c r="AP153" s="21"/>
      <c r="AQ153" s="63">
        <v>1</v>
      </c>
    </row>
    <row r="154" spans="1:43" ht="15.75">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87" t="str">
        <f t="shared" si="2"/>
        <v>A</v>
      </c>
      <c r="AA154" s="21"/>
      <c r="AB154" s="21"/>
      <c r="AC154" s="21"/>
      <c r="AD154" s="93">
        <v>0</v>
      </c>
      <c r="AE154" s="94" t="s">
        <v>431</v>
      </c>
      <c r="AF154" s="95"/>
      <c r="AG154" s="95"/>
      <c r="AH154" s="95"/>
      <c r="AI154" s="95"/>
      <c r="AJ154" s="96"/>
      <c r="AK154" s="21"/>
      <c r="AL154" s="21"/>
      <c r="AM154" s="21"/>
      <c r="AN154" s="21"/>
      <c r="AO154" s="21"/>
      <c r="AP154" s="21"/>
      <c r="AQ154" s="63">
        <v>1</v>
      </c>
    </row>
    <row r="155" spans="1:43" ht="15.75">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87" t="str">
        <f t="shared" si="2"/>
        <v>A</v>
      </c>
      <c r="AA155" s="21"/>
      <c r="AB155" s="21"/>
      <c r="AC155" s="21"/>
      <c r="AD155" s="97">
        <f>IF(ISBLANK(AE155),"",MAX(AD154:AD154)+1)</f>
        <v>1</v>
      </c>
      <c r="AE155" s="90" t="s">
        <v>446</v>
      </c>
      <c r="AF155" s="98"/>
      <c r="AG155" s="98"/>
      <c r="AH155" s="98"/>
      <c r="AI155" s="98"/>
      <c r="AJ155" s="99" t="s">
        <v>433</v>
      </c>
      <c r="AK155" s="21"/>
      <c r="AL155" s="21"/>
      <c r="AM155" s="21"/>
      <c r="AN155" s="21"/>
      <c r="AO155" s="21"/>
      <c r="AP155" s="21"/>
      <c r="AQ155" s="63">
        <v>1</v>
      </c>
    </row>
    <row r="156" spans="1:43" ht="15.75">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87" t="str">
        <f t="shared" si="2"/>
        <v>►</v>
      </c>
      <c r="AA156" s="21"/>
      <c r="AB156" s="21"/>
      <c r="AC156" s="21"/>
      <c r="AD156" s="97" t="str">
        <f>IF(ISBLANK(AE156),"",MAX(AD154:AD155)+1)</f>
        <v/>
      </c>
      <c r="AE156" s="90"/>
      <c r="AF156" s="98" t="s">
        <v>447</v>
      </c>
      <c r="AG156" s="98"/>
      <c r="AH156" s="98"/>
      <c r="AI156" s="98"/>
      <c r="AJ156" s="100"/>
      <c r="AK156" s="21"/>
      <c r="AL156" s="21"/>
      <c r="AM156" s="21"/>
      <c r="AN156" s="21"/>
      <c r="AO156" s="21"/>
      <c r="AP156" s="21"/>
      <c r="AQ156" s="63">
        <v>1</v>
      </c>
    </row>
    <row r="157" spans="1:43" ht="15.75">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87" t="str">
        <f t="shared" si="2"/>
        <v>►</v>
      </c>
      <c r="AA157" s="21"/>
      <c r="AB157" s="21"/>
      <c r="AC157" s="21"/>
      <c r="AD157" s="97" t="str">
        <f>IF(ISBLANK(AE157),"",MAX(AD154:AD156)+1)</f>
        <v/>
      </c>
      <c r="AE157" s="90"/>
      <c r="AF157" s="98"/>
      <c r="AG157" s="98"/>
      <c r="AH157" s="98"/>
      <c r="AI157" s="98"/>
      <c r="AJ157" s="100"/>
      <c r="AK157" s="21"/>
      <c r="AL157" s="21"/>
      <c r="AM157" s="21"/>
      <c r="AN157" s="21"/>
      <c r="AO157" s="21"/>
      <c r="AP157" s="21"/>
      <c r="AQ157" s="63">
        <v>1</v>
      </c>
    </row>
    <row r="158" spans="1:43" ht="15.75">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87" t="str">
        <f t="shared" si="2"/>
        <v>►</v>
      </c>
      <c r="AA158" s="21"/>
      <c r="AB158" s="21"/>
      <c r="AC158" s="21"/>
      <c r="AD158" s="97" t="str">
        <f>IF(ISBLANK(AE158),"",MAX(AD154:AD157)+1)</f>
        <v/>
      </c>
      <c r="AE158" s="90"/>
      <c r="AF158" s="98"/>
      <c r="AG158" s="98"/>
      <c r="AH158" s="98"/>
      <c r="AI158" s="98"/>
      <c r="AJ158" s="100"/>
      <c r="AK158" s="21"/>
      <c r="AL158" s="21"/>
      <c r="AM158" s="21"/>
      <c r="AN158" s="21"/>
      <c r="AO158" s="21"/>
      <c r="AP158" s="21"/>
      <c r="AQ158" s="63">
        <v>1</v>
      </c>
    </row>
    <row r="159" spans="1:43" ht="15.75">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87" t="str">
        <f t="shared" si="2"/>
        <v>►</v>
      </c>
      <c r="AA159" s="21"/>
      <c r="AB159" s="21"/>
      <c r="AC159" s="21"/>
      <c r="AE159" s="90"/>
      <c r="AK159" s="21"/>
      <c r="AL159" s="21"/>
      <c r="AM159" s="21"/>
      <c r="AN159" s="21"/>
      <c r="AO159" s="21"/>
      <c r="AP159" s="21"/>
      <c r="AQ159" s="63">
        <v>1</v>
      </c>
    </row>
    <row r="160" spans="1:43" ht="15.75">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87" t="str">
        <f t="shared" si="2"/>
        <v>►</v>
      </c>
      <c r="AA160" s="21"/>
      <c r="AB160" s="21"/>
      <c r="AC160" s="21"/>
      <c r="AE160" s="90"/>
      <c r="AK160" s="21"/>
      <c r="AL160" s="21"/>
      <c r="AM160" s="21"/>
      <c r="AN160" s="21"/>
      <c r="AO160" s="21"/>
      <c r="AP160" s="21"/>
      <c r="AQ160" s="63">
        <v>1</v>
      </c>
    </row>
    <row r="161" spans="1:43" ht="15.75">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70" t="s">
        <v>348</v>
      </c>
      <c r="AA161" s="21"/>
      <c r="AB161" s="21"/>
      <c r="AC161" s="21"/>
      <c r="AD161" s="101" t="s">
        <v>448</v>
      </c>
      <c r="AE161" s="68"/>
      <c r="AF161" s="86"/>
      <c r="AG161" s="86"/>
      <c r="AH161" s="86"/>
      <c r="AI161" s="86"/>
      <c r="AJ161" s="86"/>
      <c r="AK161" s="21"/>
      <c r="AL161" s="21"/>
      <c r="AM161" s="21"/>
      <c r="AN161" s="21"/>
      <c r="AO161" s="21"/>
      <c r="AP161" s="21"/>
      <c r="AQ161" s="63">
        <v>1</v>
      </c>
    </row>
    <row r="162" spans="1:43">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70" t="s">
        <v>348</v>
      </c>
      <c r="AA162" s="21"/>
      <c r="AB162" s="21"/>
      <c r="AC162" s="21"/>
      <c r="AD162" s="86"/>
      <c r="AE162" s="86"/>
      <c r="AF162" s="86"/>
      <c r="AG162" s="86"/>
      <c r="AH162" s="86"/>
      <c r="AI162" s="86"/>
      <c r="AJ162" s="86"/>
      <c r="AK162" s="21"/>
      <c r="AL162" s="21"/>
      <c r="AM162" s="21"/>
      <c r="AN162" s="21"/>
      <c r="AO162" s="21"/>
      <c r="AP162" s="21"/>
      <c r="AQ162" s="63">
        <v>1</v>
      </c>
    </row>
    <row r="163" spans="1:43">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70" t="s">
        <v>348</v>
      </c>
      <c r="AA163" s="21"/>
      <c r="AB163" s="21"/>
      <c r="AC163" s="21"/>
      <c r="AD163" s="71" t="s">
        <v>350</v>
      </c>
      <c r="AE163" s="71" t="s">
        <v>351</v>
      </c>
      <c r="AF163" s="71" t="s">
        <v>352</v>
      </c>
      <c r="AG163" s="71" t="s">
        <v>353</v>
      </c>
      <c r="AH163" s="71" t="s">
        <v>354</v>
      </c>
      <c r="AI163" s="71" t="s">
        <v>355</v>
      </c>
      <c r="AJ163" s="72" t="s">
        <v>356</v>
      </c>
      <c r="AK163" s="21"/>
      <c r="AL163" s="21"/>
      <c r="AM163" s="21"/>
      <c r="AN163" s="21"/>
      <c r="AO163" s="21"/>
      <c r="AP163" s="21"/>
      <c r="AQ163" s="63">
        <v>1</v>
      </c>
    </row>
    <row r="164" spans="1:43">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70" t="s">
        <v>348</v>
      </c>
      <c r="AA164" s="21"/>
      <c r="AB164" s="21"/>
      <c r="AC164" s="21"/>
      <c r="AD164" s="73"/>
      <c r="AE164" s="561" t="s">
        <v>357</v>
      </c>
      <c r="AF164" s="563" t="s">
        <v>358</v>
      </c>
      <c r="AG164" s="565" t="s">
        <v>359</v>
      </c>
      <c r="AH164" s="567" t="s">
        <v>360</v>
      </c>
      <c r="AI164" s="569" t="s">
        <v>361</v>
      </c>
      <c r="AJ164" s="74" t="s">
        <v>362</v>
      </c>
      <c r="AK164" s="21"/>
      <c r="AL164" s="21"/>
      <c r="AM164" s="21"/>
      <c r="AN164" s="21"/>
      <c r="AO164" s="21"/>
      <c r="AP164" s="21"/>
      <c r="AQ164" s="63">
        <v>1</v>
      </c>
    </row>
    <row r="165" spans="1:43">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70" t="s">
        <v>348</v>
      </c>
      <c r="AA165" s="21"/>
      <c r="AB165" s="21"/>
      <c r="AC165" s="21"/>
      <c r="AD165" s="75"/>
      <c r="AE165" s="562"/>
      <c r="AF165" s="564"/>
      <c r="AG165" s="566"/>
      <c r="AH165" s="568"/>
      <c r="AI165" s="570"/>
      <c r="AJ165" s="76" t="s">
        <v>363</v>
      </c>
      <c r="AK165" s="21"/>
      <c r="AL165" s="21"/>
      <c r="AM165" s="21"/>
      <c r="AN165" s="21"/>
      <c r="AO165" s="21"/>
      <c r="AP165" s="21"/>
      <c r="AQ165" s="63">
        <v>1</v>
      </c>
    </row>
    <row r="166" spans="1:43" ht="17.25">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87" t="str">
        <f t="shared" ref="Z166:Z171" si="3">IF(AE166&lt;&gt;"","A","►")</f>
        <v>A</v>
      </c>
      <c r="AA166" s="21"/>
      <c r="AB166" s="21"/>
      <c r="AC166" s="21"/>
      <c r="AD166" s="75"/>
      <c r="AE166" s="91">
        <v>15</v>
      </c>
      <c r="AF166" s="92" t="s">
        <v>426</v>
      </c>
      <c r="AG166" s="80"/>
      <c r="AH166" s="81">
        <v>18</v>
      </c>
      <c r="AI166" s="82">
        <v>1.18</v>
      </c>
      <c r="AJ166" s="83" t="s">
        <v>449</v>
      </c>
      <c r="AK166" t="s">
        <v>450</v>
      </c>
      <c r="AL166" s="21"/>
      <c r="AM166" s="21"/>
      <c r="AN166" s="21"/>
      <c r="AO166" s="21"/>
      <c r="AP166" s="21"/>
      <c r="AQ166" s="63">
        <v>1</v>
      </c>
    </row>
    <row r="167" spans="1:43" ht="17.25">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87" t="str">
        <f t="shared" si="3"/>
        <v>A</v>
      </c>
      <c r="AA167" s="21"/>
      <c r="AB167" s="21"/>
      <c r="AC167" s="21"/>
      <c r="AD167" s="75"/>
      <c r="AE167" s="91">
        <v>15</v>
      </c>
      <c r="AF167" s="92" t="s">
        <v>426</v>
      </c>
      <c r="AG167" s="84"/>
      <c r="AH167" s="85">
        <v>55</v>
      </c>
      <c r="AI167" s="82">
        <v>0.9</v>
      </c>
      <c r="AJ167" s="83" t="s">
        <v>451</v>
      </c>
      <c r="AK167" s="21" t="s">
        <v>452</v>
      </c>
      <c r="AL167" s="21"/>
      <c r="AM167" s="21"/>
      <c r="AN167" s="21"/>
      <c r="AO167" s="21"/>
      <c r="AP167" s="21"/>
      <c r="AQ167" s="63">
        <v>1</v>
      </c>
    </row>
    <row r="168" spans="1:43" ht="17.25">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87" t="str">
        <f t="shared" si="3"/>
        <v>A</v>
      </c>
      <c r="AA168" s="21"/>
      <c r="AB168" s="21"/>
      <c r="AC168" s="21"/>
      <c r="AD168" s="75"/>
      <c r="AE168" s="91">
        <v>15</v>
      </c>
      <c r="AF168" s="92" t="s">
        <v>426</v>
      </c>
      <c r="AG168" s="84"/>
      <c r="AH168" s="85">
        <v>40</v>
      </c>
      <c r="AI168" s="82">
        <v>0.95</v>
      </c>
      <c r="AJ168" s="83" t="s">
        <v>453</v>
      </c>
      <c r="AK168" s="21"/>
      <c r="AL168" s="21"/>
      <c r="AM168" s="21"/>
      <c r="AN168" s="21"/>
      <c r="AO168" s="21"/>
      <c r="AP168" s="21"/>
      <c r="AQ168" s="63">
        <v>1</v>
      </c>
    </row>
    <row r="169" spans="1:43" ht="15.75">
      <c r="Z169" s="87" t="str">
        <f t="shared" si="3"/>
        <v>►</v>
      </c>
      <c r="AA169" s="21"/>
      <c r="AB169" s="21"/>
      <c r="AC169" s="21"/>
      <c r="AD169" s="75"/>
      <c r="AE169" s="91"/>
      <c r="AF169" s="79"/>
      <c r="AG169" s="84"/>
      <c r="AH169" s="85"/>
      <c r="AI169" s="82"/>
      <c r="AJ169" s="102"/>
      <c r="AK169" s="21"/>
      <c r="AL169" s="21"/>
      <c r="AM169" s="21"/>
      <c r="AN169" s="21"/>
      <c r="AO169" s="21"/>
      <c r="AP169" s="21"/>
      <c r="AQ169" s="63">
        <v>1</v>
      </c>
    </row>
    <row r="170" spans="1:43" ht="17.25">
      <c r="Z170" s="87" t="str">
        <f t="shared" si="3"/>
        <v>►</v>
      </c>
      <c r="AA170" s="21"/>
      <c r="AB170" s="21"/>
      <c r="AC170" s="21"/>
      <c r="AD170" s="75"/>
      <c r="AE170" s="91"/>
      <c r="AF170" s="79"/>
      <c r="AG170" s="84"/>
      <c r="AH170" s="85"/>
      <c r="AI170" s="82"/>
      <c r="AJ170" s="83"/>
      <c r="AK170" s="21"/>
      <c r="AL170" s="21"/>
      <c r="AM170" s="21"/>
      <c r="AN170" s="21"/>
      <c r="AO170" s="21"/>
      <c r="AP170" s="21"/>
      <c r="AQ170" s="63">
        <v>1</v>
      </c>
    </row>
    <row r="171" spans="1:43" ht="15.75">
      <c r="Z171" s="87" t="str">
        <f t="shared" si="3"/>
        <v>►</v>
      </c>
      <c r="AA171" s="21"/>
      <c r="AB171" s="21"/>
      <c r="AC171" s="21"/>
      <c r="AD171" s="75"/>
      <c r="AE171" s="91"/>
      <c r="AF171" s="79"/>
      <c r="AG171" s="84"/>
      <c r="AH171" s="85"/>
      <c r="AI171" s="82"/>
      <c r="AJ171" s="102"/>
      <c r="AK171" s="21"/>
      <c r="AL171" s="21"/>
      <c r="AM171" s="21"/>
      <c r="AN171" s="21"/>
      <c r="AO171" s="21"/>
      <c r="AP171" s="21"/>
      <c r="AQ171" s="63">
        <v>1</v>
      </c>
    </row>
    <row r="172" spans="1:43" ht="16.5" thickBot="1">
      <c r="Z172" s="70" t="s">
        <v>348</v>
      </c>
      <c r="AA172" s="21"/>
      <c r="AB172" s="21"/>
      <c r="AC172" s="21"/>
      <c r="AE172" s="90"/>
      <c r="AK172" s="21"/>
      <c r="AL172" s="21"/>
      <c r="AM172" s="21"/>
      <c r="AN172" s="21"/>
      <c r="AO172" s="21"/>
      <c r="AP172" s="21"/>
      <c r="AQ172" s="63">
        <v>1</v>
      </c>
    </row>
    <row r="173" spans="1:43" ht="15.75">
      <c r="Z173" s="87" t="str">
        <f t="shared" ref="Z173:Z178" si="4">IF(AE173&lt;&gt;"","A","►")</f>
        <v>A</v>
      </c>
      <c r="AA173" s="21"/>
      <c r="AB173" s="21"/>
      <c r="AC173" s="21"/>
      <c r="AD173" s="93">
        <v>0</v>
      </c>
      <c r="AE173" s="94" t="s">
        <v>431</v>
      </c>
      <c r="AF173" s="95"/>
      <c r="AG173" s="95"/>
      <c r="AH173" s="95"/>
      <c r="AI173" s="95"/>
      <c r="AJ173" s="96"/>
      <c r="AK173" s="21"/>
      <c r="AL173" s="21"/>
      <c r="AM173" s="21"/>
      <c r="AN173" s="21"/>
      <c r="AO173" s="21"/>
      <c r="AP173" s="21"/>
      <c r="AQ173" s="63">
        <v>1</v>
      </c>
    </row>
    <row r="174" spans="1:43" ht="15.75">
      <c r="Z174" s="87" t="str">
        <f t="shared" si="4"/>
        <v>A</v>
      </c>
      <c r="AA174" s="21"/>
      <c r="AB174" s="21"/>
      <c r="AC174" s="21"/>
      <c r="AD174" s="97">
        <f>IF(ISBLANK(AE174),"",MAX(AD173:AD173)+1)</f>
        <v>1</v>
      </c>
      <c r="AE174" s="90" t="s">
        <v>454</v>
      </c>
      <c r="AF174" s="98"/>
      <c r="AG174" s="98"/>
      <c r="AH174" s="98"/>
      <c r="AI174" s="98"/>
      <c r="AJ174" s="99" t="s">
        <v>433</v>
      </c>
      <c r="AK174" s="21"/>
      <c r="AL174" s="21"/>
      <c r="AM174" s="21"/>
      <c r="AN174" s="21"/>
      <c r="AO174" s="21"/>
      <c r="AP174" s="21"/>
      <c r="AQ174" s="63">
        <v>1</v>
      </c>
    </row>
    <row r="175" spans="1:43" ht="15.75">
      <c r="Z175" s="87" t="str">
        <f t="shared" si="4"/>
        <v>A</v>
      </c>
      <c r="AA175" s="21"/>
      <c r="AB175" s="21"/>
      <c r="AC175" s="21"/>
      <c r="AD175" s="97">
        <f>IF(ISBLANK(AE175),"",MAX(AD173:AD174)+1)</f>
        <v>2</v>
      </c>
      <c r="AE175" s="90" t="s">
        <v>455</v>
      </c>
      <c r="AF175" s="98"/>
      <c r="AG175" s="98"/>
      <c r="AH175" s="98"/>
      <c r="AI175" s="98"/>
      <c r="AJ175" s="100"/>
      <c r="AK175" s="21"/>
      <c r="AL175" s="21"/>
      <c r="AM175" s="21"/>
      <c r="AN175" s="21"/>
      <c r="AO175" s="21"/>
      <c r="AP175" s="21"/>
      <c r="AQ175" s="63">
        <v>1</v>
      </c>
    </row>
    <row r="176" spans="1:43" ht="15.75">
      <c r="Z176" s="87" t="str">
        <f t="shared" si="4"/>
        <v>►</v>
      </c>
      <c r="AA176" s="21"/>
      <c r="AB176" s="21"/>
      <c r="AC176" s="21"/>
      <c r="AD176" s="97" t="str">
        <f>IF(ISBLANK(AE176),"",MAX(AD173:AD175)+1)</f>
        <v/>
      </c>
      <c r="AE176" s="90"/>
      <c r="AF176" s="98"/>
      <c r="AG176" s="98"/>
      <c r="AH176" s="98"/>
      <c r="AI176" s="98"/>
      <c r="AJ176" s="100"/>
      <c r="AK176" s="21"/>
      <c r="AL176" s="21"/>
      <c r="AM176" s="21"/>
      <c r="AN176" s="21"/>
      <c r="AO176" s="21"/>
      <c r="AP176" s="21"/>
      <c r="AQ176" s="63">
        <v>1</v>
      </c>
    </row>
    <row r="177" spans="26:43" ht="15.75">
      <c r="Z177" s="87" t="str">
        <f t="shared" si="4"/>
        <v>►</v>
      </c>
      <c r="AA177" s="21"/>
      <c r="AB177" s="21"/>
      <c r="AC177" s="21"/>
      <c r="AD177" s="97" t="str">
        <f>IF(ISBLANK(AE177),"",MAX(AD173:AD176)+1)</f>
        <v/>
      </c>
      <c r="AE177" s="90"/>
      <c r="AF177" s="98"/>
      <c r="AG177" s="98"/>
      <c r="AH177" s="98"/>
      <c r="AI177" s="98"/>
      <c r="AJ177" s="100"/>
      <c r="AK177" s="21"/>
      <c r="AL177" s="21"/>
      <c r="AM177" s="21"/>
      <c r="AN177" s="21"/>
      <c r="AO177" s="21"/>
      <c r="AP177" s="21"/>
      <c r="AQ177" s="63">
        <v>1</v>
      </c>
    </row>
    <row r="178" spans="26:43" ht="15.75">
      <c r="Z178" s="87" t="str">
        <f t="shared" si="4"/>
        <v>►</v>
      </c>
      <c r="AA178" s="21"/>
      <c r="AB178" s="21"/>
      <c r="AC178" s="21"/>
      <c r="AE178" s="90"/>
      <c r="AK178" s="21"/>
      <c r="AL178" s="21"/>
      <c r="AM178" s="21"/>
      <c r="AN178" s="21"/>
      <c r="AO178" s="21"/>
      <c r="AP178" s="21"/>
      <c r="AQ178" s="63">
        <v>1</v>
      </c>
    </row>
    <row r="179" spans="26:43" ht="15.75">
      <c r="Z179" s="70" t="s">
        <v>348</v>
      </c>
      <c r="AA179" s="21"/>
      <c r="AB179" s="21"/>
      <c r="AC179" s="21"/>
      <c r="AE179" s="90"/>
      <c r="AK179" s="21"/>
      <c r="AL179" s="21"/>
      <c r="AM179" s="21"/>
      <c r="AN179" s="21"/>
      <c r="AO179" s="21"/>
      <c r="AP179" s="21"/>
      <c r="AQ179" s="63">
        <v>1</v>
      </c>
    </row>
    <row r="180" spans="26:43" ht="15.75">
      <c r="Z180" s="70" t="s">
        <v>348</v>
      </c>
      <c r="AA180" s="21"/>
      <c r="AB180" s="21"/>
      <c r="AC180" s="21"/>
      <c r="AD180" s="101" t="s">
        <v>456</v>
      </c>
      <c r="AE180" s="68"/>
      <c r="AF180" s="86"/>
      <c r="AG180" s="86"/>
      <c r="AH180" s="86"/>
      <c r="AI180" s="86"/>
      <c r="AJ180" s="86"/>
      <c r="AK180" s="21"/>
      <c r="AL180" s="21"/>
      <c r="AM180" s="21"/>
      <c r="AN180" s="21"/>
      <c r="AO180" s="21"/>
      <c r="AP180" s="21"/>
      <c r="AQ180" s="63">
        <v>1</v>
      </c>
    </row>
    <row r="181" spans="26:43">
      <c r="Z181" s="70" t="s">
        <v>348</v>
      </c>
      <c r="AA181" s="21"/>
      <c r="AB181" s="21"/>
      <c r="AC181" s="21"/>
      <c r="AD181" s="86"/>
      <c r="AE181" s="86"/>
      <c r="AF181" s="86"/>
      <c r="AG181" s="86"/>
      <c r="AH181" s="86"/>
      <c r="AI181" s="86"/>
      <c r="AJ181" s="86"/>
      <c r="AK181" s="21"/>
      <c r="AL181" s="21"/>
      <c r="AM181" s="21"/>
      <c r="AN181" s="21"/>
      <c r="AO181" s="21"/>
      <c r="AP181" s="21"/>
      <c r="AQ181" s="63">
        <v>1</v>
      </c>
    </row>
    <row r="182" spans="26:43">
      <c r="Z182" s="70" t="s">
        <v>348</v>
      </c>
      <c r="AA182" s="21"/>
      <c r="AB182" s="21"/>
      <c r="AC182" s="21"/>
      <c r="AD182" s="71" t="s">
        <v>350</v>
      </c>
      <c r="AE182" s="71" t="s">
        <v>351</v>
      </c>
      <c r="AF182" s="71" t="s">
        <v>352</v>
      </c>
      <c r="AG182" s="71" t="s">
        <v>353</v>
      </c>
      <c r="AH182" s="71" t="s">
        <v>354</v>
      </c>
      <c r="AI182" s="71" t="s">
        <v>355</v>
      </c>
      <c r="AJ182" s="72" t="s">
        <v>356</v>
      </c>
      <c r="AK182" s="21"/>
      <c r="AL182" s="21"/>
      <c r="AM182" s="21"/>
      <c r="AN182" s="21"/>
      <c r="AO182" s="21"/>
      <c r="AP182" s="21"/>
      <c r="AQ182" s="63">
        <v>1</v>
      </c>
    </row>
    <row r="183" spans="26:43">
      <c r="Z183" s="70" t="s">
        <v>348</v>
      </c>
      <c r="AA183" s="21"/>
      <c r="AB183" s="21"/>
      <c r="AC183" s="21"/>
      <c r="AD183" s="73"/>
      <c r="AE183" s="561" t="s">
        <v>357</v>
      </c>
      <c r="AF183" s="563" t="s">
        <v>358</v>
      </c>
      <c r="AG183" s="565" t="s">
        <v>359</v>
      </c>
      <c r="AH183" s="567" t="s">
        <v>360</v>
      </c>
      <c r="AI183" s="569" t="s">
        <v>361</v>
      </c>
      <c r="AJ183" s="74" t="s">
        <v>362</v>
      </c>
      <c r="AK183" s="21"/>
      <c r="AL183" s="569" t="s">
        <v>361</v>
      </c>
      <c r="AM183" s="21"/>
      <c r="AN183" s="21"/>
      <c r="AO183" s="21"/>
      <c r="AP183" s="21"/>
      <c r="AQ183" s="63">
        <v>1</v>
      </c>
    </row>
    <row r="184" spans="26:43">
      <c r="Z184" s="70" t="s">
        <v>348</v>
      </c>
      <c r="AA184" s="21"/>
      <c r="AB184" s="21"/>
      <c r="AC184" s="21"/>
      <c r="AD184" s="75"/>
      <c r="AE184" s="562"/>
      <c r="AF184" s="564"/>
      <c r="AG184" s="566"/>
      <c r="AH184" s="568"/>
      <c r="AI184" s="570"/>
      <c r="AJ184" s="76" t="s">
        <v>363</v>
      </c>
      <c r="AK184" s="21"/>
      <c r="AL184" s="570"/>
      <c r="AM184" s="21"/>
      <c r="AN184" s="21"/>
      <c r="AO184" s="21"/>
      <c r="AP184" s="21"/>
      <c r="AQ184" s="63">
        <v>1</v>
      </c>
    </row>
    <row r="185" spans="26:43" ht="17.25">
      <c r="Z185" s="87" t="str">
        <f t="shared" ref="Z185:Z206" si="5">IF(AE185&lt;&gt;"","A","►")</f>
        <v>A</v>
      </c>
      <c r="AA185" s="21"/>
      <c r="AB185" s="21"/>
      <c r="AC185" s="21"/>
      <c r="AD185" s="75"/>
      <c r="AE185" s="91">
        <v>150</v>
      </c>
      <c r="AF185" s="92" t="s">
        <v>426</v>
      </c>
      <c r="AG185" s="80"/>
      <c r="AH185" s="81">
        <v>7</v>
      </c>
      <c r="AI185" s="82">
        <v>1.02</v>
      </c>
      <c r="AJ185" s="83" t="s">
        <v>457</v>
      </c>
      <c r="AK185" s="21"/>
      <c r="AL185" s="82"/>
      <c r="AM185" s="21"/>
      <c r="AN185" s="21"/>
      <c r="AO185" s="21"/>
      <c r="AP185" s="21"/>
      <c r="AQ185" s="63">
        <v>1</v>
      </c>
    </row>
    <row r="186" spans="26:43" ht="17.25">
      <c r="Z186" s="87" t="str">
        <f t="shared" si="5"/>
        <v>A</v>
      </c>
      <c r="AA186" s="21"/>
      <c r="AB186" s="21"/>
      <c r="AC186" s="21"/>
      <c r="AD186" s="75"/>
      <c r="AE186" s="91">
        <v>150</v>
      </c>
      <c r="AF186" s="92" t="s">
        <v>426</v>
      </c>
      <c r="AG186" s="84"/>
      <c r="AH186" s="85">
        <v>5</v>
      </c>
      <c r="AI186" s="82">
        <v>1.008</v>
      </c>
      <c r="AJ186" s="83" t="s">
        <v>458</v>
      </c>
      <c r="AK186" s="21"/>
      <c r="AL186" s="82">
        <v>1.0149999999999999</v>
      </c>
      <c r="AM186" s="21"/>
      <c r="AN186" s="21"/>
      <c r="AO186" s="21"/>
      <c r="AP186" s="21"/>
      <c r="AQ186" s="63">
        <v>1</v>
      </c>
    </row>
    <row r="187" spans="26:43" ht="17.25">
      <c r="Z187" s="87" t="str">
        <f t="shared" si="5"/>
        <v>►</v>
      </c>
      <c r="AA187" s="21"/>
      <c r="AB187" s="21"/>
      <c r="AC187" s="21"/>
      <c r="AD187" s="75"/>
      <c r="AE187" s="78"/>
      <c r="AF187" s="79"/>
      <c r="AG187" s="84"/>
      <c r="AH187" s="85"/>
      <c r="AI187" s="82"/>
      <c r="AJ187" s="83"/>
      <c r="AK187" s="21"/>
      <c r="AL187" s="82"/>
      <c r="AM187" s="21"/>
      <c r="AN187" s="21"/>
      <c r="AO187" s="21"/>
      <c r="AP187" s="21"/>
      <c r="AQ187" s="63">
        <v>1</v>
      </c>
    </row>
    <row r="188" spans="26:43" ht="15.75">
      <c r="Z188" s="87" t="str">
        <f t="shared" si="5"/>
        <v>►</v>
      </c>
      <c r="AA188" s="21"/>
      <c r="AB188" s="21"/>
      <c r="AC188" s="21"/>
      <c r="AD188" s="75"/>
      <c r="AE188" s="78"/>
      <c r="AF188" s="79"/>
      <c r="AG188" s="84"/>
      <c r="AH188" s="85"/>
      <c r="AI188" s="82"/>
      <c r="AJ188" s="102"/>
      <c r="AK188" s="21"/>
      <c r="AL188" s="82"/>
      <c r="AM188" s="21"/>
      <c r="AN188" s="21"/>
      <c r="AO188" s="21"/>
      <c r="AP188" s="21"/>
      <c r="AQ188" s="63">
        <v>1</v>
      </c>
    </row>
    <row r="189" spans="26:43" ht="17.25">
      <c r="Z189" s="87" t="str">
        <f t="shared" si="5"/>
        <v>►</v>
      </c>
      <c r="AA189" s="21"/>
      <c r="AB189" s="21"/>
      <c r="AC189" s="21"/>
      <c r="AD189" s="75"/>
      <c r="AE189" s="78"/>
      <c r="AF189" s="79"/>
      <c r="AG189" s="84"/>
      <c r="AH189" s="85"/>
      <c r="AI189" s="82"/>
      <c r="AJ189" s="83"/>
      <c r="AK189" s="21"/>
      <c r="AL189" s="82"/>
      <c r="AM189" s="21"/>
      <c r="AN189" s="21"/>
      <c r="AO189" s="21"/>
      <c r="AP189" s="21"/>
      <c r="AQ189" s="63">
        <v>1</v>
      </c>
    </row>
    <row r="190" spans="26:43" ht="15.75">
      <c r="Z190" s="87" t="str">
        <f t="shared" si="5"/>
        <v>►</v>
      </c>
      <c r="AA190" s="21"/>
      <c r="AB190" s="21"/>
      <c r="AC190" s="21"/>
      <c r="AD190" s="75"/>
      <c r="AE190" s="78"/>
      <c r="AF190" s="79"/>
      <c r="AG190" s="84"/>
      <c r="AH190" s="85"/>
      <c r="AI190" s="82"/>
      <c r="AJ190" s="102"/>
      <c r="AK190" s="21"/>
      <c r="AL190" s="82"/>
      <c r="AM190" s="21"/>
      <c r="AN190" s="21"/>
      <c r="AO190" s="21"/>
      <c r="AP190" s="21"/>
      <c r="AQ190" s="63">
        <v>1</v>
      </c>
    </row>
    <row r="191" spans="26:43" ht="16.5" thickBot="1">
      <c r="Z191" s="87" t="str">
        <f t="shared" si="5"/>
        <v>►</v>
      </c>
      <c r="AA191" s="21"/>
      <c r="AB191" s="21"/>
      <c r="AC191" s="21"/>
      <c r="AE191" s="90"/>
      <c r="AK191" s="21"/>
      <c r="AL191" s="21"/>
      <c r="AM191" s="21"/>
      <c r="AN191" s="21"/>
      <c r="AO191" s="21"/>
      <c r="AP191" s="21"/>
      <c r="AQ191" s="63">
        <v>1</v>
      </c>
    </row>
    <row r="192" spans="26:43" ht="15.75">
      <c r="Z192" s="87" t="str">
        <f t="shared" si="5"/>
        <v>A</v>
      </c>
      <c r="AA192" s="21"/>
      <c r="AB192" s="21"/>
      <c r="AC192" s="21"/>
      <c r="AD192" s="93">
        <v>0</v>
      </c>
      <c r="AE192" s="94" t="s">
        <v>431</v>
      </c>
      <c r="AF192" s="95"/>
      <c r="AG192" s="95"/>
      <c r="AH192" s="95"/>
      <c r="AI192" s="95"/>
      <c r="AJ192" s="96"/>
      <c r="AK192" s="21"/>
      <c r="AL192" s="21"/>
      <c r="AM192" s="21"/>
      <c r="AN192" s="21"/>
      <c r="AO192" s="21"/>
      <c r="AP192" s="21"/>
      <c r="AQ192" s="63">
        <v>1</v>
      </c>
    </row>
    <row r="193" spans="26:43" ht="15.75">
      <c r="Z193" s="87" t="str">
        <f t="shared" si="5"/>
        <v>A</v>
      </c>
      <c r="AA193" s="21"/>
      <c r="AB193" s="21"/>
      <c r="AC193" s="21"/>
      <c r="AD193" s="97">
        <f>IF(ISBLANK(AE193),"",MAX(AD192:AD192)+1)</f>
        <v>1</v>
      </c>
      <c r="AE193" s="90" t="s">
        <v>459</v>
      </c>
      <c r="AF193" s="98"/>
      <c r="AG193" s="98"/>
      <c r="AH193" s="98"/>
      <c r="AI193" s="98"/>
      <c r="AJ193" s="99" t="s">
        <v>433</v>
      </c>
      <c r="AK193" s="21"/>
      <c r="AL193" s="21"/>
      <c r="AM193" s="21"/>
      <c r="AN193" s="21"/>
      <c r="AO193" s="21"/>
      <c r="AP193" s="21"/>
      <c r="AQ193" s="63">
        <v>1</v>
      </c>
    </row>
    <row r="194" spans="26:43" ht="15.75">
      <c r="Z194" s="87" t="str">
        <f t="shared" si="5"/>
        <v>►</v>
      </c>
      <c r="AA194" s="21"/>
      <c r="AB194" s="21"/>
      <c r="AC194" s="21"/>
      <c r="AD194" s="97" t="str">
        <f>IF(ISBLANK(AE194),"",MAX(AD192:AD193)+1)</f>
        <v/>
      </c>
      <c r="AE194" s="90"/>
      <c r="AF194" s="90" t="s">
        <v>460</v>
      </c>
      <c r="AG194" s="98"/>
      <c r="AH194" s="98"/>
      <c r="AI194" s="98"/>
      <c r="AJ194" s="100"/>
      <c r="AK194" s="21"/>
      <c r="AL194" s="21"/>
      <c r="AM194" s="21"/>
      <c r="AN194" s="21"/>
      <c r="AO194" s="21"/>
      <c r="AP194" s="21"/>
      <c r="AQ194" s="63">
        <v>1</v>
      </c>
    </row>
    <row r="195" spans="26:43" ht="15.75">
      <c r="Z195" s="87" t="str">
        <f t="shared" si="5"/>
        <v>►</v>
      </c>
      <c r="AA195" s="21"/>
      <c r="AB195" s="21"/>
      <c r="AC195" s="21"/>
      <c r="AD195" s="97" t="str">
        <f>IF(ISBLANK(AE195),"",MAX(AD192:AD194)+1)</f>
        <v/>
      </c>
      <c r="AE195" s="90"/>
      <c r="AF195" s="98"/>
      <c r="AG195" s="98"/>
      <c r="AH195" s="98"/>
      <c r="AI195" s="98"/>
      <c r="AJ195" s="100"/>
      <c r="AK195" s="21"/>
      <c r="AL195" s="21"/>
      <c r="AM195" s="21"/>
      <c r="AN195" s="21"/>
      <c r="AO195" s="21"/>
      <c r="AP195" s="21"/>
      <c r="AQ195" s="63">
        <v>1</v>
      </c>
    </row>
    <row r="196" spans="26:43" ht="15.75">
      <c r="Z196" s="87" t="str">
        <f t="shared" si="5"/>
        <v>►</v>
      </c>
      <c r="AA196" s="21"/>
      <c r="AB196" s="21"/>
      <c r="AC196" s="21"/>
      <c r="AD196" s="97" t="str">
        <f>IF(ISBLANK(AE196),"",MAX(AD192:AD195)+1)</f>
        <v/>
      </c>
      <c r="AE196" s="90"/>
      <c r="AF196" s="98"/>
      <c r="AG196" s="98"/>
      <c r="AH196" s="98"/>
      <c r="AI196" s="98"/>
      <c r="AJ196" s="100"/>
      <c r="AK196" s="21"/>
      <c r="AL196" s="21"/>
      <c r="AM196" s="21"/>
      <c r="AN196" s="21"/>
      <c r="AO196" s="21"/>
      <c r="AP196" s="21"/>
      <c r="AQ196" s="63">
        <v>1</v>
      </c>
    </row>
    <row r="197" spans="26:43" ht="15.75">
      <c r="Z197" s="87" t="str">
        <f t="shared" si="5"/>
        <v>►</v>
      </c>
      <c r="AA197" s="21"/>
      <c r="AB197" s="21"/>
      <c r="AC197" s="21"/>
      <c r="AE197" s="90"/>
      <c r="AK197" s="21"/>
      <c r="AL197" s="21"/>
      <c r="AM197" s="21"/>
      <c r="AN197" s="21"/>
      <c r="AO197" s="21"/>
      <c r="AP197" s="21"/>
      <c r="AQ197" s="63">
        <v>1</v>
      </c>
    </row>
    <row r="198" spans="26:43" ht="15.75">
      <c r="Z198" s="87" t="str">
        <f t="shared" si="5"/>
        <v>►</v>
      </c>
      <c r="AA198" s="21"/>
      <c r="AB198" s="21"/>
      <c r="AC198" s="21"/>
      <c r="AD198" s="21"/>
      <c r="AE198" s="21"/>
      <c r="AF198" s="21"/>
      <c r="AG198" s="21"/>
      <c r="AH198" s="21"/>
      <c r="AI198" s="21"/>
      <c r="AJ198" s="21"/>
      <c r="AK198" s="21"/>
      <c r="AL198" s="21"/>
      <c r="AM198" s="21"/>
      <c r="AN198" s="21"/>
      <c r="AO198" s="21"/>
      <c r="AP198" s="21"/>
      <c r="AQ198" s="63">
        <v>1</v>
      </c>
    </row>
    <row r="199" spans="26:43" ht="18">
      <c r="Z199" s="87" t="str">
        <f t="shared" si="5"/>
        <v>A</v>
      </c>
      <c r="AA199" s="21"/>
      <c r="AB199" s="21"/>
      <c r="AC199" s="21"/>
      <c r="AD199" s="21"/>
      <c r="AE199" s="48" t="s">
        <v>461</v>
      </c>
      <c r="AF199" s="21"/>
      <c r="AG199" s="21"/>
      <c r="AH199" s="21"/>
      <c r="AI199" s="21"/>
      <c r="AJ199" s="21"/>
      <c r="AK199" s="21"/>
      <c r="AL199" s="21"/>
      <c r="AM199" s="21"/>
      <c r="AN199" s="21"/>
      <c r="AO199" s="21"/>
      <c r="AP199" s="21"/>
      <c r="AQ199" s="63">
        <v>1</v>
      </c>
    </row>
    <row r="200" spans="26:43" ht="15.75">
      <c r="Z200" s="87" t="str">
        <f t="shared" si="5"/>
        <v>►</v>
      </c>
      <c r="AA200" s="21"/>
      <c r="AB200" s="21"/>
      <c r="AC200" s="21"/>
      <c r="AD200" s="21"/>
      <c r="AE200" s="88"/>
      <c r="AF200" s="21"/>
      <c r="AG200" s="21"/>
      <c r="AH200" s="21"/>
      <c r="AI200" s="21"/>
      <c r="AJ200" s="21"/>
      <c r="AK200" s="21"/>
      <c r="AL200" s="21"/>
      <c r="AM200" s="21"/>
      <c r="AN200" s="21"/>
      <c r="AO200" s="21"/>
      <c r="AP200" s="21"/>
      <c r="AQ200" s="63">
        <v>1</v>
      </c>
    </row>
    <row r="201" spans="26:43" ht="15.75">
      <c r="Z201" s="87" t="str">
        <f t="shared" si="5"/>
        <v>A</v>
      </c>
      <c r="AA201" s="21"/>
      <c r="AB201" s="21"/>
      <c r="AC201" s="21"/>
      <c r="AD201" s="21"/>
      <c r="AE201" s="88" t="s">
        <v>462</v>
      </c>
      <c r="AF201" s="21"/>
      <c r="AG201" s="21"/>
      <c r="AH201" s="21"/>
      <c r="AI201" s="21"/>
      <c r="AJ201" s="21"/>
      <c r="AK201" s="21"/>
      <c r="AL201" s="21"/>
      <c r="AM201" s="21"/>
      <c r="AN201" s="21"/>
      <c r="AO201" s="21"/>
      <c r="AP201" s="21"/>
      <c r="AQ201" s="63">
        <v>1</v>
      </c>
    </row>
    <row r="202" spans="26:43" ht="15.75">
      <c r="Z202" s="87" t="str">
        <f t="shared" si="5"/>
        <v>A</v>
      </c>
      <c r="AA202" s="21"/>
      <c r="AB202" s="21"/>
      <c r="AC202" s="21"/>
      <c r="AD202" s="21"/>
      <c r="AE202" s="88" t="s">
        <v>463</v>
      </c>
      <c r="AF202" s="21"/>
      <c r="AG202" s="21"/>
      <c r="AH202" s="21"/>
      <c r="AI202" s="21"/>
      <c r="AJ202" s="21"/>
      <c r="AK202" s="21"/>
      <c r="AL202" s="21"/>
      <c r="AM202" s="21"/>
      <c r="AN202" s="21"/>
      <c r="AO202" s="21"/>
      <c r="AP202" s="21"/>
      <c r="AQ202" s="63">
        <v>1</v>
      </c>
    </row>
    <row r="203" spans="26:43" ht="15.75">
      <c r="Z203" s="87" t="str">
        <f t="shared" si="5"/>
        <v>A</v>
      </c>
      <c r="AA203" s="21"/>
      <c r="AB203" s="21"/>
      <c r="AC203" s="21"/>
      <c r="AD203" s="21"/>
      <c r="AE203" s="88" t="s">
        <v>464</v>
      </c>
      <c r="AF203" s="21"/>
      <c r="AG203" s="21"/>
      <c r="AH203" s="21"/>
      <c r="AI203" s="21"/>
      <c r="AJ203" s="21"/>
      <c r="AK203" s="21"/>
      <c r="AL203" s="21"/>
      <c r="AM203" s="21"/>
      <c r="AN203" s="21"/>
      <c r="AO203" s="21"/>
      <c r="AP203" s="21"/>
      <c r="AQ203" s="63">
        <v>1</v>
      </c>
    </row>
    <row r="204" spans="26:43" ht="15.75">
      <c r="Z204" s="87" t="str">
        <f t="shared" si="5"/>
        <v>►</v>
      </c>
      <c r="AA204" s="21"/>
      <c r="AB204" s="21"/>
      <c r="AC204" s="21"/>
      <c r="AD204" s="21"/>
      <c r="AE204" s="21"/>
      <c r="AF204" s="21"/>
      <c r="AG204" s="21"/>
      <c r="AH204" s="21"/>
      <c r="AI204" s="21"/>
      <c r="AJ204" s="21"/>
      <c r="AK204" s="21"/>
      <c r="AL204" s="21"/>
      <c r="AM204" s="21"/>
      <c r="AN204" s="21"/>
      <c r="AO204" s="21"/>
      <c r="AP204" s="21"/>
      <c r="AQ204" s="63">
        <v>1</v>
      </c>
    </row>
    <row r="205" spans="26:43" ht="15.75">
      <c r="Z205" s="87" t="str">
        <f t="shared" si="5"/>
        <v>A</v>
      </c>
      <c r="AA205" s="21"/>
      <c r="AB205" s="21"/>
      <c r="AC205" s="21"/>
      <c r="AD205" s="21"/>
      <c r="AE205" s="21" t="s">
        <v>465</v>
      </c>
      <c r="AF205" s="21"/>
      <c r="AG205" s="21"/>
      <c r="AH205" s="21"/>
      <c r="AI205" s="21"/>
      <c r="AJ205" s="21"/>
      <c r="AK205" s="21"/>
      <c r="AL205" s="21"/>
      <c r="AM205" s="21"/>
      <c r="AN205" s="21"/>
      <c r="AO205" s="21"/>
      <c r="AP205" s="21"/>
      <c r="AQ205" s="63">
        <v>1</v>
      </c>
    </row>
    <row r="206" spans="26:43" ht="15.75">
      <c r="Z206" s="87" t="str">
        <f t="shared" si="5"/>
        <v>►</v>
      </c>
      <c r="AA206" s="21"/>
      <c r="AB206" s="21"/>
      <c r="AC206" s="21"/>
      <c r="AD206" s="21"/>
      <c r="AE206" s="21"/>
      <c r="AF206" s="21"/>
      <c r="AG206" s="21"/>
      <c r="AH206" s="21"/>
      <c r="AI206" s="21"/>
      <c r="AJ206" s="21"/>
      <c r="AK206" s="21"/>
      <c r="AL206" s="21"/>
      <c r="AM206" s="21"/>
      <c r="AN206" s="21"/>
      <c r="AO206" s="21"/>
      <c r="AP206" s="21"/>
      <c r="AQ206" s="63">
        <v>1</v>
      </c>
    </row>
    <row r="207" spans="26:43" ht="16.5" thickBot="1">
      <c r="Z207" s="64" t="s">
        <v>348</v>
      </c>
      <c r="AA207" s="65">
        <v>2</v>
      </c>
      <c r="AB207" s="65">
        <v>2</v>
      </c>
      <c r="AC207" s="65">
        <v>2</v>
      </c>
      <c r="AD207" s="65">
        <v>3</v>
      </c>
      <c r="AE207" s="65">
        <v>11</v>
      </c>
      <c r="AF207" s="65">
        <v>11</v>
      </c>
      <c r="AG207" s="65">
        <v>11</v>
      </c>
      <c r="AH207" s="65">
        <v>11</v>
      </c>
      <c r="AI207" s="65">
        <v>12</v>
      </c>
      <c r="AJ207" s="66">
        <v>40</v>
      </c>
      <c r="AK207" s="21" t="s">
        <v>466</v>
      </c>
      <c r="AL207" s="21"/>
      <c r="AM207" s="21"/>
      <c r="AN207" s="21"/>
      <c r="AO207" s="21"/>
      <c r="AP207" s="21"/>
      <c r="AQ207" s="63">
        <v>1</v>
      </c>
    </row>
    <row r="208" spans="26:43" ht="15.75">
      <c r="Z208" s="87" t="str">
        <f t="shared" ref="Z208:Z271" si="6">IF(AE208&lt;&gt;"","A","►")</f>
        <v>►</v>
      </c>
      <c r="AA208" s="21"/>
      <c r="AB208" s="21"/>
      <c r="AC208" s="21"/>
      <c r="AD208" s="21"/>
      <c r="AE208" s="21"/>
      <c r="AF208" s="21"/>
      <c r="AG208" s="21"/>
      <c r="AH208" s="21"/>
      <c r="AI208" s="21"/>
      <c r="AJ208" s="21"/>
      <c r="AK208" s="21"/>
      <c r="AL208" s="21"/>
      <c r="AM208" s="21"/>
      <c r="AN208" s="21"/>
      <c r="AO208" s="21"/>
      <c r="AP208" s="21"/>
      <c r="AQ208" s="63">
        <v>1</v>
      </c>
    </row>
    <row r="209" spans="26:43" ht="15.75">
      <c r="Z209" s="87" t="str">
        <f t="shared" si="6"/>
        <v>►</v>
      </c>
      <c r="AA209" s="21"/>
      <c r="AB209" s="21"/>
      <c r="AC209" s="21"/>
      <c r="AD209" s="21"/>
      <c r="AE209" s="21"/>
      <c r="AF209" s="21"/>
      <c r="AG209" s="21"/>
      <c r="AH209" s="21"/>
      <c r="AI209" s="21"/>
      <c r="AJ209" s="21"/>
      <c r="AK209" s="21"/>
      <c r="AL209" s="21"/>
      <c r="AM209" s="21"/>
      <c r="AN209" s="21"/>
      <c r="AO209" s="21"/>
      <c r="AP209" s="21"/>
      <c r="AQ209" s="63">
        <v>1</v>
      </c>
    </row>
    <row r="210" spans="26:43" ht="15.75">
      <c r="Z210" s="87" t="str">
        <f t="shared" si="6"/>
        <v>A</v>
      </c>
      <c r="AA210" s="21"/>
      <c r="AB210" s="21"/>
      <c r="AC210" s="21"/>
      <c r="AD210" s="21"/>
      <c r="AE210" s="21" t="s">
        <v>467</v>
      </c>
      <c r="AF210" s="21"/>
      <c r="AG210" s="21"/>
      <c r="AH210" s="21"/>
      <c r="AI210" s="21"/>
      <c r="AJ210" s="21"/>
      <c r="AK210" s="21"/>
      <c r="AL210" s="21"/>
      <c r="AM210" s="21"/>
      <c r="AN210" s="21"/>
      <c r="AO210" s="21"/>
      <c r="AP210" s="21"/>
      <c r="AQ210" s="63">
        <v>1</v>
      </c>
    </row>
    <row r="211" spans="26:43" ht="15.75">
      <c r="Z211" s="87" t="str">
        <f t="shared" si="6"/>
        <v>A</v>
      </c>
      <c r="AA211" s="21"/>
      <c r="AB211" s="21"/>
      <c r="AC211" s="21"/>
      <c r="AD211" s="21"/>
      <c r="AE211" s="21" t="s">
        <v>468</v>
      </c>
      <c r="AF211" s="21"/>
      <c r="AG211" s="21"/>
      <c r="AH211" s="21"/>
      <c r="AI211" s="21"/>
      <c r="AJ211" s="21"/>
      <c r="AK211" s="21"/>
      <c r="AL211" s="21"/>
      <c r="AM211" s="21"/>
      <c r="AN211" s="21"/>
      <c r="AO211" s="21"/>
      <c r="AP211" s="21"/>
      <c r="AQ211" s="63">
        <v>1</v>
      </c>
    </row>
    <row r="212" spans="26:43" ht="15.75">
      <c r="Z212" s="87" t="str">
        <f t="shared" si="6"/>
        <v>►</v>
      </c>
      <c r="AA212" s="21"/>
      <c r="AB212" s="21"/>
      <c r="AC212" s="21"/>
      <c r="AD212" s="21"/>
      <c r="AE212" s="21"/>
      <c r="AF212" s="21"/>
      <c r="AG212" s="21"/>
      <c r="AH212" s="21"/>
      <c r="AI212" s="21"/>
      <c r="AJ212" s="21"/>
      <c r="AK212" s="21"/>
      <c r="AL212" s="21"/>
      <c r="AM212" s="21"/>
      <c r="AN212" s="21"/>
      <c r="AO212" s="21"/>
      <c r="AP212" s="21"/>
      <c r="AQ212" s="63">
        <v>1</v>
      </c>
    </row>
    <row r="213" spans="26:43" ht="18">
      <c r="Z213" s="87" t="str">
        <f t="shared" si="6"/>
        <v>A</v>
      </c>
      <c r="AA213" s="21"/>
      <c r="AB213" s="21"/>
      <c r="AC213" s="21"/>
      <c r="AD213" s="21"/>
      <c r="AE213" s="48" t="s">
        <v>469</v>
      </c>
      <c r="AF213" s="21"/>
      <c r="AG213" s="21"/>
      <c r="AH213" s="21"/>
      <c r="AI213" s="21"/>
      <c r="AJ213" s="21"/>
      <c r="AK213" s="21"/>
      <c r="AL213" s="21"/>
      <c r="AM213" s="21"/>
      <c r="AN213" s="21"/>
      <c r="AO213" s="21"/>
      <c r="AP213" s="21"/>
      <c r="AQ213" s="63">
        <v>1</v>
      </c>
    </row>
    <row r="214" spans="26:43" ht="15.75">
      <c r="Z214" s="87" t="str">
        <f t="shared" si="6"/>
        <v>►</v>
      </c>
      <c r="AA214" s="21"/>
      <c r="AB214" s="21"/>
      <c r="AC214" s="21"/>
      <c r="AD214" s="21"/>
      <c r="AE214" s="88"/>
      <c r="AF214" s="21"/>
      <c r="AG214" s="21"/>
      <c r="AH214" s="21"/>
      <c r="AI214" s="21"/>
      <c r="AJ214" s="21"/>
      <c r="AK214" s="21"/>
      <c r="AL214" s="21"/>
      <c r="AM214" s="21"/>
      <c r="AN214" s="21"/>
      <c r="AO214" s="21"/>
      <c r="AP214" s="21"/>
      <c r="AQ214" s="63">
        <v>1</v>
      </c>
    </row>
    <row r="215" spans="26:43" ht="15.75">
      <c r="Z215" s="87" t="str">
        <f t="shared" si="6"/>
        <v>A</v>
      </c>
      <c r="AA215" s="21"/>
      <c r="AB215" s="21"/>
      <c r="AC215" s="21"/>
      <c r="AD215" s="21"/>
      <c r="AE215" s="88" t="s">
        <v>470</v>
      </c>
      <c r="AF215" s="21"/>
      <c r="AG215" s="21"/>
      <c r="AH215" s="21"/>
      <c r="AI215" s="21"/>
      <c r="AJ215" s="21"/>
      <c r="AK215" s="21"/>
      <c r="AL215" s="21"/>
      <c r="AM215" s="21"/>
      <c r="AN215" s="21"/>
      <c r="AO215" s="21"/>
      <c r="AP215" s="21"/>
      <c r="AQ215" s="63">
        <v>1</v>
      </c>
    </row>
    <row r="216" spans="26:43" ht="15.75">
      <c r="Z216" s="87" t="str">
        <f t="shared" si="6"/>
        <v>A</v>
      </c>
      <c r="AA216" s="21"/>
      <c r="AB216" s="21"/>
      <c r="AC216" s="21"/>
      <c r="AD216" s="21"/>
      <c r="AE216" s="88" t="s">
        <v>471</v>
      </c>
      <c r="AF216" s="21"/>
      <c r="AG216" s="21"/>
      <c r="AH216" s="21"/>
      <c r="AI216" s="21"/>
      <c r="AJ216" s="21"/>
      <c r="AK216" s="21"/>
      <c r="AL216" s="21"/>
      <c r="AM216" s="21"/>
      <c r="AN216" s="21"/>
      <c r="AO216" s="21"/>
      <c r="AP216" s="21"/>
      <c r="AQ216" s="63">
        <v>1</v>
      </c>
    </row>
    <row r="217" spans="26:43" ht="15.75">
      <c r="Z217" s="87" t="str">
        <f t="shared" si="6"/>
        <v>A</v>
      </c>
      <c r="AA217" s="21"/>
      <c r="AB217" s="21"/>
      <c r="AC217" s="21"/>
      <c r="AD217" s="21"/>
      <c r="AE217" s="88" t="s">
        <v>472</v>
      </c>
      <c r="AF217" s="21"/>
      <c r="AG217" s="21"/>
      <c r="AH217" s="21"/>
      <c r="AI217" s="21"/>
      <c r="AJ217" s="21"/>
      <c r="AK217" s="21"/>
      <c r="AL217" s="21"/>
      <c r="AM217" s="21"/>
      <c r="AN217" s="21"/>
      <c r="AO217" s="21"/>
      <c r="AP217" s="21"/>
      <c r="AQ217" s="63">
        <v>1</v>
      </c>
    </row>
    <row r="218" spans="26:43" ht="15.75">
      <c r="Z218" s="87" t="str">
        <f t="shared" si="6"/>
        <v>►</v>
      </c>
      <c r="AA218" s="21"/>
      <c r="AB218" s="21"/>
      <c r="AC218" s="21"/>
      <c r="AD218" s="21"/>
      <c r="AE218" s="21"/>
      <c r="AF218" s="21"/>
      <c r="AG218" s="21"/>
      <c r="AH218" s="21"/>
      <c r="AI218" s="21"/>
      <c r="AJ218" s="21"/>
      <c r="AK218" s="21"/>
      <c r="AL218" s="21"/>
      <c r="AM218" s="21"/>
      <c r="AN218" s="21"/>
      <c r="AO218" s="21"/>
      <c r="AP218" s="21"/>
      <c r="AQ218" s="63">
        <v>1</v>
      </c>
    </row>
    <row r="219" spans="26:43" ht="18">
      <c r="Z219" s="87" t="str">
        <f t="shared" si="6"/>
        <v>A</v>
      </c>
      <c r="AA219" s="21"/>
      <c r="AB219" s="21"/>
      <c r="AC219" s="21"/>
      <c r="AD219" s="21"/>
      <c r="AE219" s="48" t="s">
        <v>473</v>
      </c>
      <c r="AF219" s="21"/>
      <c r="AG219" s="21"/>
      <c r="AH219" s="21"/>
      <c r="AI219" s="21"/>
      <c r="AJ219" s="21"/>
      <c r="AK219" s="21"/>
      <c r="AL219" s="21"/>
      <c r="AM219" s="21"/>
      <c r="AN219" s="21"/>
      <c r="AO219" s="21"/>
      <c r="AP219" s="21"/>
      <c r="AQ219" s="63">
        <v>1</v>
      </c>
    </row>
    <row r="220" spans="26:43" ht="15.75">
      <c r="Z220" s="87" t="str">
        <f t="shared" si="6"/>
        <v>►</v>
      </c>
      <c r="AA220" s="21"/>
      <c r="AB220" s="21"/>
      <c r="AC220" s="21"/>
      <c r="AD220" s="21"/>
      <c r="AE220" s="88"/>
      <c r="AF220" s="21"/>
      <c r="AG220" s="21"/>
      <c r="AH220" s="21"/>
      <c r="AI220" s="21"/>
      <c r="AJ220" s="21"/>
      <c r="AK220" s="21"/>
      <c r="AL220" s="21"/>
      <c r="AM220" s="21"/>
      <c r="AN220" s="21"/>
      <c r="AO220" s="21"/>
      <c r="AP220" s="21"/>
      <c r="AQ220" s="63">
        <v>1</v>
      </c>
    </row>
    <row r="221" spans="26:43" ht="15.75">
      <c r="Z221" s="87" t="str">
        <f t="shared" si="6"/>
        <v>A</v>
      </c>
      <c r="AA221" s="21"/>
      <c r="AB221" s="21"/>
      <c r="AC221" s="21"/>
      <c r="AD221" s="21"/>
      <c r="AE221" s="88" t="s">
        <v>474</v>
      </c>
      <c r="AF221" s="21"/>
      <c r="AG221" s="21"/>
      <c r="AH221" s="21"/>
      <c r="AI221" s="21"/>
      <c r="AJ221" s="21"/>
      <c r="AK221" s="21"/>
      <c r="AL221" s="21"/>
      <c r="AM221" s="21"/>
      <c r="AN221" s="21"/>
      <c r="AO221" s="21"/>
      <c r="AP221" s="21"/>
      <c r="AQ221" s="63">
        <v>1</v>
      </c>
    </row>
    <row r="222" spans="26:43" ht="15.75">
      <c r="Z222" s="87" t="str">
        <f t="shared" si="6"/>
        <v>►</v>
      </c>
      <c r="AA222" s="21"/>
      <c r="AB222" s="21"/>
      <c r="AC222" s="21"/>
      <c r="AD222" s="21"/>
      <c r="AE222" s="21"/>
      <c r="AF222" s="21"/>
      <c r="AG222" s="21"/>
      <c r="AH222" s="21"/>
      <c r="AI222" s="21"/>
      <c r="AJ222" s="21"/>
      <c r="AK222" s="21"/>
      <c r="AL222" s="21"/>
      <c r="AM222" s="21"/>
      <c r="AN222" s="21"/>
      <c r="AO222" s="21"/>
      <c r="AP222" s="21"/>
      <c r="AQ222" s="63">
        <v>1</v>
      </c>
    </row>
    <row r="223" spans="26:43" ht="18">
      <c r="Z223" s="87" t="str">
        <f t="shared" si="6"/>
        <v>A</v>
      </c>
      <c r="AA223" s="21"/>
      <c r="AB223" s="21"/>
      <c r="AC223" s="21"/>
      <c r="AD223" s="21"/>
      <c r="AE223" s="48" t="s">
        <v>475</v>
      </c>
      <c r="AF223" s="21"/>
      <c r="AG223" s="21"/>
      <c r="AH223" s="21"/>
      <c r="AI223" s="21"/>
      <c r="AJ223" s="21"/>
      <c r="AK223" s="21"/>
      <c r="AL223" s="21"/>
      <c r="AM223" s="21"/>
      <c r="AN223" s="21"/>
      <c r="AO223" s="21"/>
      <c r="AP223" s="21"/>
      <c r="AQ223" s="63">
        <v>1</v>
      </c>
    </row>
    <row r="224" spans="26:43" ht="15.75">
      <c r="Z224" s="87" t="str">
        <f t="shared" si="6"/>
        <v>►</v>
      </c>
      <c r="AA224" s="21"/>
      <c r="AB224" s="21"/>
      <c r="AC224" s="21"/>
      <c r="AD224" s="21"/>
      <c r="AE224" s="88"/>
      <c r="AF224" s="21"/>
      <c r="AG224" s="21"/>
      <c r="AH224" s="21"/>
      <c r="AI224" s="21"/>
      <c r="AJ224" s="21"/>
      <c r="AK224" s="21"/>
      <c r="AL224" s="21"/>
      <c r="AM224" s="21"/>
      <c r="AN224" s="21"/>
      <c r="AO224" s="21"/>
      <c r="AP224" s="21"/>
      <c r="AQ224" s="63">
        <v>1</v>
      </c>
    </row>
    <row r="225" spans="26:43" ht="15.75">
      <c r="Z225" s="87" t="str">
        <f t="shared" si="6"/>
        <v>A</v>
      </c>
      <c r="AA225" s="21"/>
      <c r="AB225" s="21"/>
      <c r="AC225" s="21"/>
      <c r="AD225" s="21"/>
      <c r="AE225" s="88" t="s">
        <v>476</v>
      </c>
      <c r="AF225" s="21"/>
      <c r="AG225" s="21"/>
      <c r="AH225" s="21"/>
      <c r="AI225" s="21"/>
      <c r="AJ225" s="21"/>
      <c r="AK225" s="21"/>
      <c r="AL225" s="21"/>
      <c r="AM225" s="21"/>
      <c r="AN225" s="21"/>
      <c r="AO225" s="21"/>
      <c r="AP225" s="21"/>
      <c r="AQ225" s="63">
        <v>1</v>
      </c>
    </row>
    <row r="226" spans="26:43" ht="15.75">
      <c r="Z226" s="87" t="str">
        <f t="shared" si="6"/>
        <v>A</v>
      </c>
      <c r="AA226" s="21"/>
      <c r="AB226" s="21"/>
      <c r="AC226" s="21"/>
      <c r="AD226" s="21"/>
      <c r="AE226" s="88" t="s">
        <v>477</v>
      </c>
      <c r="AF226" s="21"/>
      <c r="AG226" s="21"/>
      <c r="AH226" s="21"/>
      <c r="AI226" s="21"/>
      <c r="AJ226" s="21"/>
      <c r="AK226" s="21"/>
      <c r="AL226" s="21"/>
      <c r="AM226" s="21"/>
      <c r="AN226" s="21"/>
      <c r="AO226" s="21"/>
      <c r="AP226" s="21"/>
      <c r="AQ226" s="63">
        <v>1</v>
      </c>
    </row>
    <row r="227" spans="26:43" ht="15.75">
      <c r="Z227" s="87" t="str">
        <f t="shared" si="6"/>
        <v>►</v>
      </c>
      <c r="AA227" s="21"/>
      <c r="AB227" s="21"/>
      <c r="AC227" s="21"/>
      <c r="AD227" s="21"/>
      <c r="AE227" s="21"/>
      <c r="AF227" s="21"/>
      <c r="AG227" s="21"/>
      <c r="AH227" s="21"/>
      <c r="AI227" s="21"/>
      <c r="AJ227" s="21"/>
      <c r="AK227" s="21"/>
      <c r="AL227" s="21"/>
      <c r="AM227" s="21"/>
      <c r="AN227" s="21"/>
      <c r="AO227" s="21"/>
      <c r="AP227" s="21"/>
      <c r="AQ227" s="63">
        <v>1</v>
      </c>
    </row>
    <row r="228" spans="26:43" ht="18">
      <c r="Z228" s="87" t="str">
        <f t="shared" si="6"/>
        <v>A</v>
      </c>
      <c r="AA228" s="21"/>
      <c r="AB228" s="21"/>
      <c r="AC228" s="21"/>
      <c r="AD228" s="21"/>
      <c r="AE228" s="48" t="s">
        <v>478</v>
      </c>
      <c r="AF228" s="21"/>
      <c r="AG228" s="21"/>
      <c r="AH228" s="21"/>
      <c r="AI228" s="21"/>
      <c r="AJ228" s="21"/>
      <c r="AK228" s="21"/>
      <c r="AL228" s="21"/>
      <c r="AM228" s="21"/>
      <c r="AN228" s="21"/>
      <c r="AO228" s="21"/>
      <c r="AP228" s="21"/>
      <c r="AQ228" s="63">
        <v>1</v>
      </c>
    </row>
    <row r="229" spans="26:43" ht="15.75">
      <c r="Z229" s="87" t="str">
        <f t="shared" si="6"/>
        <v>►</v>
      </c>
      <c r="AA229" s="21"/>
      <c r="AB229" s="21"/>
      <c r="AC229" s="21"/>
      <c r="AD229" s="21"/>
      <c r="AE229" s="88"/>
      <c r="AF229" s="21"/>
      <c r="AG229" s="21"/>
      <c r="AH229" s="21"/>
      <c r="AI229" s="21"/>
      <c r="AJ229" s="21"/>
      <c r="AK229" s="21"/>
      <c r="AL229" s="21"/>
      <c r="AM229" s="21"/>
      <c r="AN229" s="21"/>
      <c r="AO229" s="21"/>
      <c r="AP229" s="21"/>
      <c r="AQ229" s="63">
        <v>1</v>
      </c>
    </row>
    <row r="230" spans="26:43" ht="15.75">
      <c r="Z230" s="87" t="str">
        <f t="shared" si="6"/>
        <v>A</v>
      </c>
      <c r="AA230" s="21"/>
      <c r="AB230" s="21"/>
      <c r="AC230" s="21"/>
      <c r="AD230" s="21"/>
      <c r="AE230" s="88" t="s">
        <v>479</v>
      </c>
      <c r="AF230" s="21"/>
      <c r="AG230" s="21"/>
      <c r="AH230" s="21"/>
      <c r="AI230" s="21"/>
      <c r="AJ230" s="21"/>
      <c r="AK230" s="21"/>
      <c r="AL230" s="21"/>
      <c r="AM230" s="21"/>
      <c r="AN230" s="21"/>
      <c r="AO230" s="21"/>
      <c r="AP230" s="21"/>
      <c r="AQ230" s="63">
        <v>1</v>
      </c>
    </row>
    <row r="231" spans="26:43" ht="15.75">
      <c r="Z231" s="87" t="str">
        <f t="shared" si="6"/>
        <v>A</v>
      </c>
      <c r="AA231" s="21"/>
      <c r="AB231" s="21"/>
      <c r="AC231" s="21"/>
      <c r="AD231" s="21"/>
      <c r="AE231" s="88" t="s">
        <v>480</v>
      </c>
      <c r="AF231" s="21"/>
      <c r="AG231" s="21"/>
      <c r="AH231" s="21"/>
      <c r="AI231" s="21"/>
      <c r="AJ231" s="21"/>
      <c r="AK231" s="21"/>
      <c r="AL231" s="21"/>
      <c r="AM231" s="21"/>
      <c r="AN231" s="21"/>
      <c r="AO231" s="21"/>
      <c r="AP231" s="21"/>
      <c r="AQ231" s="63">
        <v>1</v>
      </c>
    </row>
    <row r="232" spans="26:43" ht="15.75">
      <c r="Z232" s="87" t="str">
        <f t="shared" si="6"/>
        <v>►</v>
      </c>
      <c r="AA232" s="21"/>
      <c r="AB232" s="21"/>
      <c r="AC232" s="21"/>
      <c r="AD232" s="21"/>
      <c r="AE232" s="21"/>
      <c r="AF232" s="21"/>
      <c r="AG232" s="21"/>
      <c r="AH232" s="21"/>
      <c r="AI232" s="21"/>
      <c r="AJ232" s="21"/>
      <c r="AK232" s="21"/>
      <c r="AL232" s="21"/>
      <c r="AM232" s="21"/>
      <c r="AN232" s="21"/>
      <c r="AO232" s="21"/>
      <c r="AP232" s="21"/>
      <c r="AQ232" s="63">
        <v>1</v>
      </c>
    </row>
    <row r="233" spans="26:43" ht="18">
      <c r="Z233" s="87" t="str">
        <f t="shared" si="6"/>
        <v>A</v>
      </c>
      <c r="AA233" s="21"/>
      <c r="AB233" s="21"/>
      <c r="AC233" s="21"/>
      <c r="AD233" s="21"/>
      <c r="AE233" s="48" t="s">
        <v>481</v>
      </c>
      <c r="AF233" s="21"/>
      <c r="AG233" s="21"/>
      <c r="AH233" s="21"/>
      <c r="AI233" s="21"/>
      <c r="AJ233" s="21"/>
      <c r="AK233" s="21"/>
      <c r="AL233" s="21"/>
      <c r="AM233" s="21"/>
      <c r="AN233" s="21"/>
      <c r="AO233" s="21"/>
      <c r="AP233" s="21"/>
      <c r="AQ233" s="63">
        <v>1</v>
      </c>
    </row>
    <row r="234" spans="26:43" ht="15.75">
      <c r="Z234" s="87" t="str">
        <f t="shared" si="6"/>
        <v>►</v>
      </c>
      <c r="AA234" s="21"/>
      <c r="AB234" s="21"/>
      <c r="AC234" s="21"/>
      <c r="AD234" s="21"/>
      <c r="AE234" s="88"/>
      <c r="AF234" s="21"/>
      <c r="AG234" s="21"/>
      <c r="AH234" s="21"/>
      <c r="AI234" s="21"/>
      <c r="AJ234" s="21"/>
      <c r="AK234" s="21"/>
      <c r="AL234" s="21"/>
      <c r="AM234" s="21"/>
      <c r="AN234" s="21"/>
      <c r="AO234" s="21"/>
      <c r="AP234" s="21"/>
      <c r="AQ234" s="63">
        <v>1</v>
      </c>
    </row>
    <row r="235" spans="26:43" ht="15.75">
      <c r="Z235" s="87" t="str">
        <f t="shared" si="6"/>
        <v>A</v>
      </c>
      <c r="AA235" s="21"/>
      <c r="AB235" s="21"/>
      <c r="AC235" s="21"/>
      <c r="AD235" s="21"/>
      <c r="AE235" s="88" t="s">
        <v>482</v>
      </c>
      <c r="AF235" s="21"/>
      <c r="AG235" s="21"/>
      <c r="AH235" s="21"/>
      <c r="AI235" s="21"/>
      <c r="AJ235" s="21"/>
      <c r="AK235" s="21"/>
      <c r="AL235" s="21"/>
      <c r="AM235" s="21"/>
      <c r="AN235" s="21"/>
      <c r="AO235" s="21"/>
      <c r="AP235" s="21"/>
      <c r="AQ235" s="63">
        <v>1</v>
      </c>
    </row>
    <row r="236" spans="26:43" ht="15.75">
      <c r="Z236" s="87" t="str">
        <f t="shared" si="6"/>
        <v>A</v>
      </c>
      <c r="AA236" s="21"/>
      <c r="AB236" s="21"/>
      <c r="AC236" s="21"/>
      <c r="AD236" s="21"/>
      <c r="AE236" s="88" t="s">
        <v>483</v>
      </c>
      <c r="AF236" s="21"/>
      <c r="AG236" s="21"/>
      <c r="AH236" s="21"/>
      <c r="AI236" s="21"/>
      <c r="AJ236" s="21"/>
      <c r="AK236" s="21"/>
      <c r="AL236" s="21"/>
      <c r="AM236" s="21"/>
      <c r="AN236" s="21"/>
      <c r="AO236" s="21"/>
      <c r="AP236" s="21"/>
      <c r="AQ236" s="63">
        <v>1</v>
      </c>
    </row>
    <row r="237" spans="26:43" ht="15.75">
      <c r="Z237" s="87" t="str">
        <f t="shared" si="6"/>
        <v>A</v>
      </c>
      <c r="AA237" s="21"/>
      <c r="AB237" s="21"/>
      <c r="AC237" s="21"/>
      <c r="AD237" s="21"/>
      <c r="AE237" s="88" t="s">
        <v>484</v>
      </c>
      <c r="AF237" s="21"/>
      <c r="AG237" s="21"/>
      <c r="AH237" s="21"/>
      <c r="AI237" s="21"/>
      <c r="AJ237" s="21"/>
      <c r="AK237" s="21"/>
      <c r="AL237" s="21"/>
      <c r="AM237" s="21"/>
      <c r="AN237" s="21"/>
      <c r="AO237" s="21"/>
      <c r="AP237" s="21"/>
      <c r="AQ237" s="63">
        <v>1</v>
      </c>
    </row>
    <row r="238" spans="26:43" ht="15.75">
      <c r="Z238" s="87" t="str">
        <f t="shared" si="6"/>
        <v>►</v>
      </c>
      <c r="AA238" s="21"/>
      <c r="AB238" s="21"/>
      <c r="AC238" s="21"/>
      <c r="AD238" s="21"/>
      <c r="AE238" s="21"/>
      <c r="AF238" s="21"/>
      <c r="AG238" s="21"/>
      <c r="AH238" s="21"/>
      <c r="AI238" s="21"/>
      <c r="AJ238" s="21"/>
      <c r="AK238" s="21"/>
      <c r="AL238" s="21"/>
      <c r="AM238" s="21"/>
      <c r="AN238" s="21"/>
      <c r="AO238" s="21"/>
      <c r="AP238" s="21"/>
      <c r="AQ238" s="63">
        <v>1</v>
      </c>
    </row>
    <row r="239" spans="26:43" ht="15.75">
      <c r="Z239" s="87" t="str">
        <f t="shared" si="6"/>
        <v>A</v>
      </c>
      <c r="AA239" s="21"/>
      <c r="AB239" s="21"/>
      <c r="AC239" s="21"/>
      <c r="AD239" s="21"/>
      <c r="AE239" s="21" t="s">
        <v>485</v>
      </c>
      <c r="AF239" s="21"/>
      <c r="AG239" s="21"/>
      <c r="AH239" s="21"/>
      <c r="AI239" s="21"/>
      <c r="AJ239" s="21"/>
      <c r="AK239" s="21"/>
      <c r="AL239" s="21"/>
      <c r="AM239" s="21"/>
      <c r="AN239" s="21"/>
      <c r="AO239" s="21"/>
      <c r="AP239" s="21"/>
      <c r="AQ239" s="63">
        <v>1</v>
      </c>
    </row>
    <row r="240" spans="26:43" ht="15.75">
      <c r="Z240" s="87" t="str">
        <f t="shared" si="6"/>
        <v>►</v>
      </c>
      <c r="AA240" s="21"/>
      <c r="AB240" s="21"/>
      <c r="AC240" s="21"/>
      <c r="AD240" s="21"/>
      <c r="AE240" s="21"/>
      <c r="AF240" s="21"/>
      <c r="AG240" s="21"/>
      <c r="AH240" s="21"/>
      <c r="AI240" s="21"/>
      <c r="AJ240" s="21"/>
      <c r="AK240" s="21"/>
      <c r="AL240" s="21"/>
      <c r="AM240" s="21"/>
      <c r="AN240" s="21"/>
      <c r="AO240" s="21"/>
      <c r="AP240" s="21"/>
      <c r="AQ240" s="63">
        <v>1</v>
      </c>
    </row>
    <row r="241" spans="26:43" ht="15.75">
      <c r="Z241" s="87" t="str">
        <f t="shared" si="6"/>
        <v>A</v>
      </c>
      <c r="AA241" s="21"/>
      <c r="AB241" s="21"/>
      <c r="AC241" s="21"/>
      <c r="AD241" s="21"/>
      <c r="AE241" s="21" t="s">
        <v>486</v>
      </c>
      <c r="AF241" s="21"/>
      <c r="AG241" s="21"/>
      <c r="AH241" s="21"/>
      <c r="AI241" s="21"/>
      <c r="AJ241" s="21"/>
      <c r="AK241" s="21"/>
      <c r="AL241" s="21"/>
      <c r="AM241" s="21"/>
      <c r="AN241" s="21"/>
      <c r="AO241" s="21"/>
      <c r="AP241" s="21"/>
      <c r="AQ241" s="63">
        <v>1</v>
      </c>
    </row>
    <row r="242" spans="26:43" ht="15.75">
      <c r="Z242" s="87" t="str">
        <f t="shared" si="6"/>
        <v>►</v>
      </c>
      <c r="AA242" s="21"/>
      <c r="AB242" s="21"/>
      <c r="AC242" s="21"/>
      <c r="AD242" s="21"/>
      <c r="AE242" s="21"/>
      <c r="AF242" s="21"/>
      <c r="AG242" s="21"/>
      <c r="AH242" s="21"/>
      <c r="AI242" s="21"/>
      <c r="AJ242" s="21"/>
      <c r="AK242" s="21"/>
      <c r="AL242" s="21"/>
      <c r="AM242" s="21"/>
      <c r="AN242" s="21"/>
      <c r="AO242" s="21"/>
      <c r="AP242" s="21"/>
      <c r="AQ242" s="63">
        <v>1</v>
      </c>
    </row>
    <row r="243" spans="26:43" ht="18">
      <c r="Z243" s="87" t="str">
        <f t="shared" si="6"/>
        <v>A</v>
      </c>
      <c r="AA243" s="21"/>
      <c r="AB243" s="21"/>
      <c r="AC243" s="21"/>
      <c r="AD243" s="21"/>
      <c r="AE243" s="48" t="s">
        <v>487</v>
      </c>
      <c r="AF243" s="21"/>
      <c r="AG243" s="21"/>
      <c r="AH243" s="21"/>
      <c r="AI243" s="21"/>
      <c r="AJ243" s="21"/>
      <c r="AK243" s="21"/>
      <c r="AL243" s="21"/>
      <c r="AM243" s="21"/>
      <c r="AN243" s="21"/>
      <c r="AO243" s="21"/>
      <c r="AP243" s="21"/>
      <c r="AQ243" s="63">
        <v>1</v>
      </c>
    </row>
    <row r="244" spans="26:43" ht="15.75">
      <c r="Z244" s="87" t="str">
        <f t="shared" si="6"/>
        <v>►</v>
      </c>
      <c r="AA244" s="21"/>
      <c r="AB244" s="21"/>
      <c r="AC244" s="21"/>
      <c r="AD244" s="21"/>
      <c r="AE244" s="88"/>
      <c r="AF244" s="21"/>
      <c r="AG244" s="21"/>
      <c r="AH244" s="21"/>
      <c r="AI244" s="21"/>
      <c r="AJ244" s="21"/>
      <c r="AK244" s="21"/>
      <c r="AL244" s="21"/>
      <c r="AM244" s="21"/>
      <c r="AN244" s="21"/>
      <c r="AO244" s="21"/>
      <c r="AP244" s="21"/>
      <c r="AQ244" s="63">
        <v>1</v>
      </c>
    </row>
    <row r="245" spans="26:43" ht="15.75">
      <c r="Z245" s="87" t="str">
        <f t="shared" si="6"/>
        <v>A</v>
      </c>
      <c r="AA245" s="21"/>
      <c r="AB245" s="21"/>
      <c r="AC245" s="21"/>
      <c r="AD245" s="21"/>
      <c r="AE245" s="88" t="s">
        <v>488</v>
      </c>
      <c r="AF245" s="21"/>
      <c r="AG245" s="21"/>
      <c r="AH245" s="21"/>
      <c r="AI245" s="21"/>
      <c r="AJ245" s="21"/>
      <c r="AK245" s="21"/>
      <c r="AL245" s="21"/>
      <c r="AM245" s="21"/>
      <c r="AN245" s="21"/>
      <c r="AO245" s="21"/>
      <c r="AP245" s="21"/>
      <c r="AQ245" s="63">
        <v>1</v>
      </c>
    </row>
    <row r="246" spans="26:43" ht="15.75">
      <c r="Z246" s="87" t="str">
        <f t="shared" si="6"/>
        <v>A</v>
      </c>
      <c r="AA246" s="21"/>
      <c r="AB246" s="21"/>
      <c r="AC246" s="21"/>
      <c r="AD246" s="21"/>
      <c r="AE246" s="103" t="s">
        <v>489</v>
      </c>
      <c r="AF246" s="21"/>
      <c r="AG246" s="21"/>
      <c r="AH246" s="21"/>
      <c r="AI246" s="21"/>
      <c r="AJ246" s="21"/>
      <c r="AK246" s="21"/>
      <c r="AL246" s="21"/>
      <c r="AM246" s="21"/>
      <c r="AN246" s="21"/>
      <c r="AO246" s="21"/>
      <c r="AP246" s="21"/>
      <c r="AQ246" s="63">
        <v>1</v>
      </c>
    </row>
    <row r="247" spans="26:43" ht="15.75">
      <c r="Z247" s="87" t="str">
        <f t="shared" si="6"/>
        <v>A</v>
      </c>
      <c r="AA247" s="21"/>
      <c r="AB247" s="21"/>
      <c r="AC247" s="21"/>
      <c r="AD247" s="21"/>
      <c r="AE247" s="103" t="s">
        <v>490</v>
      </c>
      <c r="AF247" s="21"/>
      <c r="AG247" s="21"/>
      <c r="AH247" s="21"/>
      <c r="AI247" s="21"/>
      <c r="AJ247" s="21"/>
      <c r="AK247" s="21"/>
      <c r="AL247" s="21"/>
      <c r="AM247" s="21"/>
      <c r="AN247" s="21"/>
      <c r="AO247" s="21"/>
      <c r="AP247" s="21"/>
      <c r="AQ247" s="63">
        <v>1</v>
      </c>
    </row>
    <row r="248" spans="26:43" ht="15.75">
      <c r="Z248" s="87" t="str">
        <f t="shared" si="6"/>
        <v>A</v>
      </c>
      <c r="AA248" s="21"/>
      <c r="AB248" s="21"/>
      <c r="AC248" s="21"/>
      <c r="AD248" s="21"/>
      <c r="AE248" s="88" t="s">
        <v>491</v>
      </c>
      <c r="AF248" s="21"/>
      <c r="AG248" s="21"/>
      <c r="AH248" s="21"/>
      <c r="AI248" s="21"/>
      <c r="AJ248" s="21"/>
      <c r="AK248" s="21"/>
      <c r="AL248" s="21"/>
      <c r="AM248" s="21"/>
      <c r="AN248" s="21"/>
      <c r="AO248" s="21"/>
      <c r="AP248" s="21"/>
      <c r="AQ248" s="63">
        <v>1</v>
      </c>
    </row>
    <row r="249" spans="26:43" ht="15.75">
      <c r="Z249" s="87" t="str">
        <f t="shared" si="6"/>
        <v>►</v>
      </c>
      <c r="AA249" s="21"/>
      <c r="AB249" s="21"/>
      <c r="AC249" s="21"/>
      <c r="AD249" s="21"/>
      <c r="AE249" s="21"/>
      <c r="AF249" s="21"/>
      <c r="AG249" s="21"/>
      <c r="AH249" s="21"/>
      <c r="AI249" s="21"/>
      <c r="AJ249" s="21"/>
      <c r="AK249" s="21"/>
      <c r="AL249" s="21"/>
      <c r="AM249" s="21"/>
      <c r="AN249" s="21"/>
      <c r="AO249" s="21"/>
      <c r="AP249" s="21"/>
      <c r="AQ249" s="63">
        <v>1</v>
      </c>
    </row>
    <row r="250" spans="26:43" ht="15.75">
      <c r="Z250" s="87" t="str">
        <f t="shared" si="6"/>
        <v>►</v>
      </c>
      <c r="AA250" s="21"/>
      <c r="AB250" s="21"/>
      <c r="AC250" s="21"/>
      <c r="AD250" s="21"/>
      <c r="AE250" s="21"/>
      <c r="AF250" s="21"/>
      <c r="AG250" s="21"/>
      <c r="AH250" s="21"/>
      <c r="AI250" s="21"/>
      <c r="AJ250" s="21"/>
      <c r="AK250" s="21"/>
      <c r="AL250" s="21"/>
      <c r="AM250" s="21"/>
      <c r="AN250" s="21"/>
      <c r="AO250" s="21"/>
      <c r="AP250" s="21"/>
      <c r="AQ250" s="63">
        <v>1</v>
      </c>
    </row>
    <row r="251" spans="26:43" ht="18">
      <c r="Z251" s="87" t="str">
        <f t="shared" si="6"/>
        <v>A</v>
      </c>
      <c r="AA251" s="21"/>
      <c r="AB251" s="21"/>
      <c r="AC251" s="21"/>
      <c r="AD251" s="21"/>
      <c r="AE251" s="48" t="s">
        <v>492</v>
      </c>
      <c r="AF251" s="21"/>
      <c r="AG251" s="21"/>
      <c r="AH251" s="21"/>
      <c r="AI251" s="21"/>
      <c r="AJ251" s="21"/>
      <c r="AK251" s="21"/>
      <c r="AL251" s="21"/>
      <c r="AM251" s="21"/>
      <c r="AN251" s="21"/>
      <c r="AO251" s="21"/>
      <c r="AP251" s="21"/>
      <c r="AQ251" s="63">
        <v>1</v>
      </c>
    </row>
    <row r="252" spans="26:43" ht="15.75">
      <c r="Z252" s="87" t="str">
        <f t="shared" si="6"/>
        <v>►</v>
      </c>
      <c r="AA252" s="21"/>
      <c r="AB252" s="21"/>
      <c r="AC252" s="21"/>
      <c r="AD252" s="21"/>
      <c r="AE252" s="88"/>
      <c r="AF252" s="21"/>
      <c r="AG252" s="21"/>
      <c r="AH252" s="21"/>
      <c r="AI252" s="21"/>
      <c r="AJ252" s="21"/>
      <c r="AK252" s="21"/>
      <c r="AL252" s="21"/>
      <c r="AM252" s="21"/>
      <c r="AN252" s="21"/>
      <c r="AO252" s="21"/>
      <c r="AP252" s="21"/>
      <c r="AQ252" s="63">
        <v>1</v>
      </c>
    </row>
    <row r="253" spans="26:43" ht="15.75">
      <c r="Z253" s="87" t="str">
        <f t="shared" si="6"/>
        <v>A</v>
      </c>
      <c r="AA253" s="21"/>
      <c r="AB253" s="21"/>
      <c r="AC253" s="21"/>
      <c r="AD253" s="21"/>
      <c r="AE253" s="88" t="s">
        <v>493</v>
      </c>
      <c r="AF253" s="21"/>
      <c r="AG253" s="21"/>
      <c r="AH253" s="21"/>
      <c r="AI253" s="21"/>
      <c r="AJ253" s="21"/>
      <c r="AK253" s="21"/>
      <c r="AL253" s="21"/>
      <c r="AM253" s="21"/>
      <c r="AN253" s="21"/>
      <c r="AO253" s="21"/>
      <c r="AP253" s="21"/>
      <c r="AQ253" s="63">
        <v>1</v>
      </c>
    </row>
    <row r="254" spans="26:43" ht="15.75">
      <c r="Z254" s="87" t="str">
        <f t="shared" si="6"/>
        <v>A</v>
      </c>
      <c r="AA254" s="21"/>
      <c r="AB254" s="21"/>
      <c r="AC254" s="21"/>
      <c r="AD254" s="21"/>
      <c r="AE254" s="103" t="s">
        <v>494</v>
      </c>
      <c r="AF254" s="21"/>
      <c r="AG254" s="21"/>
      <c r="AH254" s="21"/>
      <c r="AI254" s="21"/>
      <c r="AJ254" s="21"/>
      <c r="AK254" s="21"/>
      <c r="AL254" s="21"/>
      <c r="AM254" s="21"/>
      <c r="AN254" s="21"/>
      <c r="AO254" s="21"/>
      <c r="AP254" s="21"/>
      <c r="AQ254" s="63">
        <v>1</v>
      </c>
    </row>
    <row r="255" spans="26:43" ht="15.75">
      <c r="Z255" s="87" t="str">
        <f t="shared" si="6"/>
        <v>A</v>
      </c>
      <c r="AA255" s="21"/>
      <c r="AB255" s="21"/>
      <c r="AC255" s="21"/>
      <c r="AD255" s="21"/>
      <c r="AE255" s="103" t="s">
        <v>495</v>
      </c>
      <c r="AF255" s="21"/>
      <c r="AG255" s="21"/>
      <c r="AH255" s="21"/>
      <c r="AI255" s="21"/>
      <c r="AJ255" s="21"/>
      <c r="AK255" s="21"/>
      <c r="AL255" s="21"/>
      <c r="AM255" s="21"/>
      <c r="AN255" s="21"/>
      <c r="AO255" s="21"/>
      <c r="AP255" s="21"/>
      <c r="AQ255" s="63">
        <v>1</v>
      </c>
    </row>
    <row r="256" spans="26:43" ht="15.75">
      <c r="Z256" s="87" t="str">
        <f t="shared" si="6"/>
        <v>►</v>
      </c>
      <c r="AA256" s="21"/>
      <c r="AB256" s="21"/>
      <c r="AC256" s="21"/>
      <c r="AD256" s="21"/>
      <c r="AE256" s="21"/>
      <c r="AF256" s="21"/>
      <c r="AG256" s="21"/>
      <c r="AH256" s="21"/>
      <c r="AI256" s="21"/>
      <c r="AJ256" s="21"/>
      <c r="AK256" s="21"/>
      <c r="AL256" s="21"/>
      <c r="AM256" s="21"/>
      <c r="AN256" s="21"/>
      <c r="AO256" s="21"/>
      <c r="AP256" s="21"/>
      <c r="AQ256" s="63">
        <v>1</v>
      </c>
    </row>
    <row r="257" spans="26:43" ht="15.75">
      <c r="Z257" s="87" t="str">
        <f t="shared" si="6"/>
        <v>►</v>
      </c>
      <c r="AA257" s="21"/>
      <c r="AB257" s="21"/>
      <c r="AC257" s="21"/>
      <c r="AD257" s="21"/>
      <c r="AE257" s="21"/>
      <c r="AF257" s="21"/>
      <c r="AG257" s="21"/>
      <c r="AH257" s="21"/>
      <c r="AI257" s="21"/>
      <c r="AJ257" s="21"/>
      <c r="AK257" s="21"/>
      <c r="AL257" s="21"/>
      <c r="AM257" s="21"/>
      <c r="AN257" s="21"/>
      <c r="AO257" s="21"/>
      <c r="AP257" s="21"/>
      <c r="AQ257" s="63">
        <v>1</v>
      </c>
    </row>
    <row r="258" spans="26:43" ht="18">
      <c r="Z258" s="87" t="str">
        <f t="shared" si="6"/>
        <v>A</v>
      </c>
      <c r="AA258" s="21"/>
      <c r="AB258" s="21"/>
      <c r="AC258" s="21"/>
      <c r="AD258" s="21"/>
      <c r="AE258" s="48" t="s">
        <v>496</v>
      </c>
      <c r="AF258" s="21"/>
      <c r="AG258" s="21"/>
      <c r="AH258" s="21"/>
      <c r="AI258" s="21"/>
      <c r="AJ258" s="21"/>
      <c r="AK258" s="21"/>
      <c r="AL258" s="21"/>
      <c r="AM258" s="21"/>
      <c r="AN258" s="21"/>
      <c r="AO258" s="21"/>
      <c r="AP258" s="21"/>
      <c r="AQ258" s="63">
        <v>1</v>
      </c>
    </row>
    <row r="259" spans="26:43" ht="15.75">
      <c r="Z259" s="87" t="str">
        <f t="shared" si="6"/>
        <v>►</v>
      </c>
      <c r="AA259" s="21"/>
      <c r="AB259" s="21"/>
      <c r="AC259" s="21"/>
      <c r="AD259" s="21"/>
      <c r="AE259" s="88"/>
      <c r="AF259" s="21"/>
      <c r="AG259" s="21"/>
      <c r="AH259" s="21"/>
      <c r="AI259" s="21"/>
      <c r="AJ259" s="21"/>
      <c r="AK259" s="21"/>
      <c r="AL259" s="21"/>
      <c r="AM259" s="21"/>
      <c r="AN259" s="21"/>
      <c r="AO259" s="21"/>
      <c r="AP259" s="21"/>
      <c r="AQ259" s="63">
        <v>1</v>
      </c>
    </row>
    <row r="260" spans="26:43" ht="15.75">
      <c r="Z260" s="87" t="str">
        <f t="shared" si="6"/>
        <v>A</v>
      </c>
      <c r="AA260" s="21"/>
      <c r="AB260" s="21"/>
      <c r="AC260" s="21"/>
      <c r="AD260" s="21"/>
      <c r="AE260" s="104" t="s">
        <v>497</v>
      </c>
      <c r="AF260" s="21"/>
      <c r="AG260" s="21"/>
      <c r="AH260" s="21"/>
      <c r="AI260" s="21"/>
      <c r="AJ260" s="21"/>
      <c r="AK260" s="21"/>
      <c r="AL260" s="21"/>
      <c r="AM260" s="21"/>
      <c r="AN260" s="21"/>
      <c r="AO260" s="21"/>
      <c r="AP260" s="21"/>
      <c r="AQ260" s="63">
        <v>1</v>
      </c>
    </row>
    <row r="261" spans="26:43" ht="15.75">
      <c r="Z261" s="87" t="str">
        <f t="shared" si="6"/>
        <v>A</v>
      </c>
      <c r="AA261" s="21"/>
      <c r="AB261" s="21"/>
      <c r="AC261" s="21"/>
      <c r="AD261" s="21"/>
      <c r="AE261" s="104" t="s">
        <v>498</v>
      </c>
      <c r="AF261" s="21"/>
      <c r="AG261" s="21"/>
      <c r="AH261" s="21"/>
      <c r="AI261" s="21"/>
      <c r="AJ261" s="21"/>
      <c r="AK261" s="21"/>
      <c r="AL261" s="21"/>
      <c r="AM261" s="21"/>
      <c r="AN261" s="21"/>
      <c r="AO261" s="21"/>
      <c r="AP261" s="21"/>
      <c r="AQ261" s="63">
        <v>1</v>
      </c>
    </row>
    <row r="262" spans="26:43" ht="15.75">
      <c r="Z262" s="87" t="str">
        <f t="shared" si="6"/>
        <v>►</v>
      </c>
      <c r="AA262" s="21"/>
      <c r="AB262" s="21"/>
      <c r="AC262" s="21"/>
      <c r="AD262" s="21"/>
      <c r="AE262" s="21"/>
      <c r="AF262" s="21"/>
      <c r="AG262" s="21"/>
      <c r="AH262" s="21"/>
      <c r="AI262" s="21"/>
      <c r="AJ262" s="21"/>
      <c r="AK262" s="21"/>
      <c r="AL262" s="21"/>
      <c r="AM262" s="21"/>
      <c r="AN262" s="21"/>
      <c r="AO262" s="21"/>
      <c r="AP262" s="21"/>
      <c r="AQ262" s="63">
        <v>1</v>
      </c>
    </row>
    <row r="263" spans="26:43" ht="15.75">
      <c r="Z263" s="87" t="str">
        <f t="shared" si="6"/>
        <v>A</v>
      </c>
      <c r="AA263" s="21"/>
      <c r="AB263" s="21"/>
      <c r="AC263" s="21"/>
      <c r="AD263" s="21"/>
      <c r="AE263" s="21" t="s">
        <v>499</v>
      </c>
      <c r="AF263" s="21"/>
      <c r="AG263" s="21"/>
      <c r="AH263" s="21"/>
      <c r="AI263" s="21"/>
      <c r="AJ263" s="21"/>
      <c r="AK263" s="21"/>
      <c r="AL263" s="21"/>
      <c r="AM263" s="21"/>
      <c r="AN263" s="21"/>
      <c r="AO263" s="21"/>
      <c r="AP263" s="21"/>
      <c r="AQ263" s="63">
        <v>1</v>
      </c>
    </row>
    <row r="264" spans="26:43" ht="15.75">
      <c r="Z264" s="87" t="str">
        <f t="shared" si="6"/>
        <v>A</v>
      </c>
      <c r="AA264" s="21"/>
      <c r="AB264" s="21"/>
      <c r="AC264" s="21"/>
      <c r="AD264" s="21"/>
      <c r="AE264" s="21" t="s">
        <v>500</v>
      </c>
      <c r="AF264" s="21"/>
      <c r="AG264" s="21"/>
      <c r="AH264" s="21"/>
      <c r="AI264" s="21"/>
      <c r="AJ264" s="21"/>
      <c r="AK264" s="21"/>
      <c r="AL264" s="21"/>
      <c r="AM264" s="21"/>
      <c r="AN264" s="21"/>
      <c r="AO264" s="21"/>
      <c r="AP264" s="21"/>
      <c r="AQ264" s="63">
        <v>1</v>
      </c>
    </row>
    <row r="265" spans="26:43" ht="15.75">
      <c r="Z265" s="87" t="str">
        <f t="shared" si="6"/>
        <v>►</v>
      </c>
      <c r="AA265" s="21"/>
      <c r="AB265" s="21"/>
      <c r="AC265" s="21"/>
      <c r="AD265" s="21"/>
      <c r="AE265" s="21"/>
      <c r="AF265" s="21"/>
      <c r="AG265" s="21"/>
      <c r="AH265" s="21"/>
      <c r="AI265" s="21"/>
      <c r="AJ265" s="21"/>
      <c r="AK265" s="21"/>
      <c r="AL265" s="21"/>
      <c r="AM265" s="21"/>
      <c r="AN265" s="21"/>
      <c r="AO265" s="21"/>
      <c r="AP265" s="21"/>
      <c r="AQ265" s="63">
        <v>1</v>
      </c>
    </row>
    <row r="266" spans="26:43" ht="18">
      <c r="Z266" s="87" t="str">
        <f t="shared" si="6"/>
        <v>A</v>
      </c>
      <c r="AA266" s="21"/>
      <c r="AB266" s="21"/>
      <c r="AC266" s="21"/>
      <c r="AD266" s="21"/>
      <c r="AE266" s="48" t="s">
        <v>501</v>
      </c>
      <c r="AF266" s="21"/>
      <c r="AG266" s="21"/>
      <c r="AH266" s="21"/>
      <c r="AI266" s="21"/>
      <c r="AJ266" s="21"/>
      <c r="AK266" s="21"/>
      <c r="AL266" s="21"/>
      <c r="AM266" s="21"/>
      <c r="AN266" s="21"/>
      <c r="AO266" s="21"/>
      <c r="AP266" s="21"/>
      <c r="AQ266" s="63">
        <v>1</v>
      </c>
    </row>
    <row r="267" spans="26:43" ht="18">
      <c r="Z267" s="87" t="str">
        <f t="shared" si="6"/>
        <v>A</v>
      </c>
      <c r="AA267" s="21"/>
      <c r="AB267" s="21"/>
      <c r="AC267" s="21"/>
      <c r="AD267" s="21"/>
      <c r="AE267" s="48" t="s">
        <v>502</v>
      </c>
      <c r="AF267" s="21"/>
      <c r="AG267" s="21"/>
      <c r="AH267" s="21"/>
      <c r="AI267" s="21"/>
      <c r="AJ267" s="21"/>
      <c r="AK267" s="21"/>
      <c r="AL267" s="21"/>
      <c r="AM267" s="21"/>
      <c r="AN267" s="21"/>
      <c r="AO267" s="21"/>
      <c r="AP267" s="21"/>
      <c r="AQ267" s="63">
        <v>1</v>
      </c>
    </row>
    <row r="268" spans="26:43" ht="15.75">
      <c r="Z268" s="87" t="str">
        <f t="shared" si="6"/>
        <v>►</v>
      </c>
      <c r="AA268" s="21"/>
      <c r="AB268" s="21"/>
      <c r="AC268" s="21"/>
      <c r="AD268" s="21"/>
      <c r="AE268" s="21"/>
      <c r="AF268" s="21"/>
      <c r="AG268" s="21"/>
      <c r="AH268" s="21"/>
      <c r="AI268" s="21"/>
      <c r="AJ268" s="21"/>
      <c r="AK268" s="21"/>
      <c r="AL268" s="21"/>
      <c r="AM268" s="21"/>
      <c r="AN268" s="21"/>
      <c r="AO268" s="21"/>
      <c r="AP268" s="21"/>
      <c r="AQ268" s="63">
        <v>1</v>
      </c>
    </row>
    <row r="269" spans="26:43" ht="18">
      <c r="Z269" s="87" t="str">
        <f t="shared" si="6"/>
        <v>A</v>
      </c>
      <c r="AA269" s="21"/>
      <c r="AB269" s="21"/>
      <c r="AC269" s="21"/>
      <c r="AD269" s="21"/>
      <c r="AE269" s="48" t="s">
        <v>503</v>
      </c>
      <c r="AF269" s="21"/>
      <c r="AG269" s="21"/>
      <c r="AH269" s="21"/>
      <c r="AI269" s="21"/>
      <c r="AJ269" s="21"/>
      <c r="AK269" s="21"/>
      <c r="AL269" s="21"/>
      <c r="AM269" s="21"/>
      <c r="AN269" s="21"/>
      <c r="AO269" s="21"/>
      <c r="AP269" s="21"/>
      <c r="AQ269" s="63">
        <v>1</v>
      </c>
    </row>
    <row r="270" spans="26:43" ht="15.75">
      <c r="Z270" s="87" t="str">
        <f t="shared" si="6"/>
        <v>►</v>
      </c>
      <c r="AA270" s="21"/>
      <c r="AB270" s="21"/>
      <c r="AC270" s="21"/>
      <c r="AD270" s="21"/>
      <c r="AE270" s="88"/>
      <c r="AF270" s="21"/>
      <c r="AG270" s="21"/>
      <c r="AH270" s="21"/>
      <c r="AI270" s="21"/>
      <c r="AJ270" s="21"/>
      <c r="AK270" s="21"/>
      <c r="AL270" s="21"/>
      <c r="AM270" s="21"/>
      <c r="AN270" s="21"/>
      <c r="AO270" s="21"/>
      <c r="AP270" s="21"/>
      <c r="AQ270" s="63">
        <v>1</v>
      </c>
    </row>
    <row r="271" spans="26:43" ht="15.75">
      <c r="Z271" s="87" t="str">
        <f t="shared" si="6"/>
        <v>A</v>
      </c>
      <c r="AA271" s="21"/>
      <c r="AB271" s="21"/>
      <c r="AC271" s="21"/>
      <c r="AD271" s="21"/>
      <c r="AE271" s="104" t="s">
        <v>504</v>
      </c>
      <c r="AF271" s="21"/>
      <c r="AG271" s="21"/>
      <c r="AH271" s="21"/>
      <c r="AI271" s="21"/>
      <c r="AJ271" s="21"/>
      <c r="AK271" s="21"/>
      <c r="AL271" s="21"/>
      <c r="AM271" s="21"/>
      <c r="AN271" s="21"/>
      <c r="AO271" s="21"/>
      <c r="AP271" s="21"/>
      <c r="AQ271" s="63">
        <v>1</v>
      </c>
    </row>
    <row r="272" spans="26:43" ht="15.75">
      <c r="Z272" s="87" t="str">
        <f t="shared" ref="Z272:Z294" si="7">IF(AE272&lt;&gt;"","A","►")</f>
        <v>A</v>
      </c>
      <c r="AA272" s="21"/>
      <c r="AB272" s="21"/>
      <c r="AC272" s="21"/>
      <c r="AD272" s="21"/>
      <c r="AE272" s="88" t="s">
        <v>505</v>
      </c>
      <c r="AF272" s="21"/>
      <c r="AG272" s="21"/>
      <c r="AH272" s="21"/>
      <c r="AI272" s="21"/>
      <c r="AJ272" s="21"/>
      <c r="AK272" s="21"/>
      <c r="AL272" s="21"/>
      <c r="AM272" s="21"/>
      <c r="AN272" s="21"/>
      <c r="AO272" s="21"/>
      <c r="AP272" s="21"/>
      <c r="AQ272" s="63">
        <v>1</v>
      </c>
    </row>
    <row r="273" spans="26:43" ht="15.75">
      <c r="Z273" s="87" t="str">
        <f t="shared" si="7"/>
        <v>A</v>
      </c>
      <c r="AA273" s="21"/>
      <c r="AB273" s="21"/>
      <c r="AC273" s="21"/>
      <c r="AD273" s="21"/>
      <c r="AE273" s="21" t="s">
        <v>506</v>
      </c>
      <c r="AF273" s="21"/>
      <c r="AG273" s="21"/>
      <c r="AH273" s="21"/>
      <c r="AI273" s="21"/>
      <c r="AJ273" s="21"/>
      <c r="AK273" s="21"/>
      <c r="AL273" s="21"/>
      <c r="AM273" s="21"/>
      <c r="AN273" s="21"/>
      <c r="AO273" s="21"/>
      <c r="AP273" s="21"/>
      <c r="AQ273" s="63">
        <v>1</v>
      </c>
    </row>
    <row r="274" spans="26:43" ht="15.75">
      <c r="Z274" s="87" t="str">
        <f t="shared" si="7"/>
        <v>►</v>
      </c>
      <c r="AA274" s="21"/>
      <c r="AB274" s="21"/>
      <c r="AC274" s="21"/>
      <c r="AD274" s="21"/>
      <c r="AE274" s="21"/>
      <c r="AF274" s="21"/>
      <c r="AG274" s="21"/>
      <c r="AH274" s="21"/>
      <c r="AI274" s="21"/>
      <c r="AJ274" s="21"/>
      <c r="AK274" s="21"/>
      <c r="AL274" s="21"/>
      <c r="AM274" s="21"/>
      <c r="AN274" s="21"/>
      <c r="AO274" s="21"/>
      <c r="AP274" s="21"/>
      <c r="AQ274" s="63">
        <v>1</v>
      </c>
    </row>
    <row r="275" spans="26:43" ht="18">
      <c r="Z275" s="87" t="str">
        <f t="shared" si="7"/>
        <v>A</v>
      </c>
      <c r="AA275" s="21"/>
      <c r="AB275" s="21"/>
      <c r="AC275" s="21"/>
      <c r="AD275" s="21"/>
      <c r="AE275" s="48" t="s">
        <v>507</v>
      </c>
      <c r="AF275" s="21"/>
      <c r="AG275" s="21"/>
      <c r="AH275" s="21"/>
      <c r="AI275" s="21"/>
      <c r="AJ275" s="21"/>
      <c r="AK275" s="21"/>
      <c r="AL275" s="21"/>
      <c r="AM275" s="21"/>
      <c r="AN275" s="21"/>
      <c r="AO275" s="21"/>
      <c r="AP275" s="21"/>
      <c r="AQ275" s="63">
        <v>1</v>
      </c>
    </row>
    <row r="276" spans="26:43" ht="15.75">
      <c r="Z276" s="87" t="str">
        <f t="shared" si="7"/>
        <v>►</v>
      </c>
      <c r="AA276" s="21"/>
      <c r="AB276" s="21"/>
      <c r="AC276" s="21"/>
      <c r="AD276" s="21"/>
      <c r="AE276" s="88"/>
      <c r="AF276" s="21"/>
      <c r="AG276" s="21"/>
      <c r="AH276" s="21"/>
      <c r="AI276" s="21"/>
      <c r="AJ276" s="21"/>
      <c r="AK276" s="21"/>
      <c r="AL276" s="21"/>
      <c r="AM276" s="21"/>
      <c r="AN276" s="21"/>
      <c r="AO276" s="21"/>
      <c r="AP276" s="21"/>
      <c r="AQ276" s="63">
        <v>1</v>
      </c>
    </row>
    <row r="277" spans="26:43" ht="15.75">
      <c r="Z277" s="87" t="str">
        <f t="shared" si="7"/>
        <v>A</v>
      </c>
      <c r="AA277" s="21"/>
      <c r="AB277" s="21"/>
      <c r="AC277" s="21"/>
      <c r="AD277" s="21"/>
      <c r="AE277" s="104" t="s">
        <v>508</v>
      </c>
      <c r="AF277" s="21"/>
      <c r="AG277" s="21"/>
      <c r="AH277" s="21"/>
      <c r="AI277" s="21"/>
      <c r="AJ277" s="21"/>
      <c r="AK277" s="21"/>
      <c r="AL277" s="21"/>
      <c r="AM277" s="21"/>
      <c r="AN277" s="21"/>
      <c r="AO277" s="21"/>
      <c r="AP277" s="21"/>
      <c r="AQ277" s="63">
        <v>1</v>
      </c>
    </row>
    <row r="278" spans="26:43" ht="15.75">
      <c r="Z278" s="87" t="str">
        <f t="shared" si="7"/>
        <v>►</v>
      </c>
      <c r="AA278" s="21"/>
      <c r="AB278" s="21"/>
      <c r="AC278" s="21"/>
      <c r="AD278" s="21"/>
      <c r="AE278" s="88"/>
      <c r="AF278" s="21"/>
      <c r="AG278" s="21"/>
      <c r="AH278" s="21"/>
      <c r="AI278" s="21"/>
      <c r="AJ278" s="21"/>
      <c r="AK278" s="21"/>
      <c r="AL278" s="21"/>
      <c r="AM278" s="21"/>
      <c r="AN278" s="21"/>
      <c r="AO278" s="21"/>
      <c r="AP278" s="21"/>
      <c r="AQ278" s="63">
        <v>1</v>
      </c>
    </row>
    <row r="279" spans="26:43" ht="15.75">
      <c r="Z279" s="87" t="str">
        <f t="shared" si="7"/>
        <v>A</v>
      </c>
      <c r="AA279" s="21"/>
      <c r="AB279" s="21"/>
      <c r="AC279" s="21"/>
      <c r="AD279" s="21"/>
      <c r="AE279" s="103" t="s">
        <v>509</v>
      </c>
      <c r="AF279" s="21"/>
      <c r="AG279" s="21"/>
      <c r="AH279" s="21"/>
      <c r="AI279" s="21"/>
      <c r="AJ279" s="21"/>
      <c r="AK279" s="21"/>
      <c r="AL279" s="21"/>
      <c r="AM279" s="21"/>
      <c r="AN279" s="21"/>
      <c r="AO279" s="21"/>
      <c r="AP279" s="21"/>
      <c r="AQ279" s="63">
        <v>1</v>
      </c>
    </row>
    <row r="280" spans="26:43" ht="15.75">
      <c r="Z280" s="87" t="str">
        <f t="shared" si="7"/>
        <v>A</v>
      </c>
      <c r="AA280" s="21"/>
      <c r="AB280" s="21"/>
      <c r="AC280" s="21"/>
      <c r="AD280" s="21"/>
      <c r="AE280" s="103" t="s">
        <v>510</v>
      </c>
      <c r="AF280" s="21"/>
      <c r="AG280" s="21"/>
      <c r="AH280" s="21"/>
      <c r="AI280" s="21"/>
      <c r="AJ280" s="21"/>
      <c r="AK280" s="21"/>
      <c r="AL280" s="21"/>
      <c r="AM280" s="21"/>
      <c r="AN280" s="21"/>
      <c r="AO280" s="21"/>
      <c r="AP280" s="21"/>
      <c r="AQ280" s="63">
        <v>1</v>
      </c>
    </row>
    <row r="281" spans="26:43" ht="15.75">
      <c r="Z281" s="87" t="str">
        <f t="shared" si="7"/>
        <v>►</v>
      </c>
      <c r="AA281" s="21"/>
      <c r="AB281" s="21"/>
      <c r="AC281" s="21"/>
      <c r="AD281" s="21"/>
      <c r="AE281" s="103"/>
      <c r="AF281" s="21"/>
      <c r="AG281" s="21"/>
      <c r="AH281" s="21"/>
      <c r="AI281" s="21"/>
      <c r="AJ281" s="21"/>
      <c r="AK281" s="21"/>
      <c r="AL281" s="21"/>
      <c r="AM281" s="21"/>
      <c r="AN281" s="21"/>
      <c r="AO281" s="21"/>
      <c r="AP281" s="21"/>
      <c r="AQ281" s="63">
        <v>1</v>
      </c>
    </row>
    <row r="282" spans="26:43" ht="15.75">
      <c r="Z282" s="87" t="str">
        <f t="shared" si="7"/>
        <v>A</v>
      </c>
      <c r="AA282" s="21"/>
      <c r="AB282" s="21"/>
      <c r="AC282" s="21"/>
      <c r="AD282" s="21"/>
      <c r="AE282" s="103" t="s">
        <v>511</v>
      </c>
      <c r="AF282" s="21"/>
      <c r="AG282" s="21"/>
      <c r="AH282" s="21"/>
      <c r="AI282" s="21"/>
      <c r="AJ282" s="21"/>
      <c r="AK282" s="21"/>
      <c r="AL282" s="21"/>
      <c r="AM282" s="21"/>
      <c r="AN282" s="21"/>
      <c r="AO282" s="21"/>
      <c r="AP282" s="21"/>
      <c r="AQ282" s="63">
        <v>1</v>
      </c>
    </row>
    <row r="283" spans="26:43" ht="15.75">
      <c r="Z283" s="87" t="str">
        <f t="shared" si="7"/>
        <v>►</v>
      </c>
      <c r="AA283" s="21"/>
      <c r="AB283" s="21"/>
      <c r="AC283" s="21"/>
      <c r="AD283" s="21"/>
      <c r="AE283" s="88"/>
      <c r="AF283" s="21"/>
      <c r="AG283" s="21"/>
      <c r="AH283" s="21"/>
      <c r="AI283" s="21"/>
      <c r="AJ283" s="21"/>
      <c r="AK283" s="21"/>
      <c r="AL283" s="21"/>
      <c r="AM283" s="21"/>
      <c r="AN283" s="21"/>
      <c r="AO283" s="21"/>
      <c r="AP283" s="21"/>
      <c r="AQ283" s="63">
        <v>1</v>
      </c>
    </row>
    <row r="284" spans="26:43" ht="15.75">
      <c r="Z284" s="87" t="str">
        <f t="shared" si="7"/>
        <v>A</v>
      </c>
      <c r="AA284" s="21"/>
      <c r="AB284" s="21"/>
      <c r="AC284" s="21"/>
      <c r="AD284" s="21"/>
      <c r="AE284" s="104" t="s">
        <v>512</v>
      </c>
      <c r="AF284" s="21"/>
      <c r="AG284" s="21"/>
      <c r="AH284" s="21"/>
      <c r="AI284" s="21"/>
      <c r="AJ284" s="21"/>
      <c r="AK284" s="21"/>
      <c r="AL284" s="21"/>
      <c r="AM284" s="21"/>
      <c r="AN284" s="21"/>
      <c r="AO284" s="21"/>
      <c r="AP284" s="21"/>
      <c r="AQ284" s="63">
        <v>1</v>
      </c>
    </row>
    <row r="285" spans="26:43" ht="15.75">
      <c r="Z285" s="87" t="str">
        <f t="shared" si="7"/>
        <v>►</v>
      </c>
      <c r="AA285" s="21"/>
      <c r="AB285" s="21"/>
      <c r="AC285" s="21"/>
      <c r="AD285" s="21"/>
      <c r="AE285" s="88"/>
      <c r="AF285" s="21"/>
      <c r="AG285" s="21"/>
      <c r="AH285" s="21"/>
      <c r="AI285" s="21"/>
      <c r="AJ285" s="21"/>
      <c r="AK285" s="21"/>
      <c r="AL285" s="21"/>
      <c r="AM285" s="21"/>
      <c r="AN285" s="21"/>
      <c r="AO285" s="21"/>
      <c r="AP285" s="21"/>
      <c r="AQ285" s="63">
        <v>1</v>
      </c>
    </row>
    <row r="286" spans="26:43" ht="15.75">
      <c r="Z286" s="87" t="str">
        <f t="shared" si="7"/>
        <v>A</v>
      </c>
      <c r="AA286" s="21"/>
      <c r="AB286" s="21"/>
      <c r="AC286" s="21"/>
      <c r="AD286" s="21"/>
      <c r="AE286" s="103" t="s">
        <v>513</v>
      </c>
      <c r="AF286" s="21"/>
      <c r="AG286" s="21"/>
      <c r="AH286" s="21"/>
      <c r="AI286" s="21"/>
      <c r="AJ286" s="21"/>
      <c r="AK286" s="21"/>
      <c r="AL286" s="21"/>
      <c r="AM286" s="21"/>
      <c r="AN286" s="21"/>
      <c r="AO286" s="21"/>
      <c r="AP286" s="21"/>
      <c r="AQ286" s="63">
        <v>1</v>
      </c>
    </row>
    <row r="287" spans="26:43" ht="15.75">
      <c r="Z287" s="87" t="str">
        <f t="shared" si="7"/>
        <v>A</v>
      </c>
      <c r="AA287" s="21"/>
      <c r="AB287" s="21"/>
      <c r="AC287" s="21"/>
      <c r="AD287" s="21"/>
      <c r="AE287" s="88" t="s">
        <v>514</v>
      </c>
      <c r="AF287" s="21"/>
      <c r="AG287" s="21"/>
      <c r="AH287" s="21"/>
      <c r="AI287" s="21"/>
      <c r="AJ287" s="21"/>
      <c r="AK287" s="21"/>
      <c r="AL287" s="21"/>
      <c r="AM287" s="21"/>
      <c r="AN287" s="21"/>
      <c r="AO287" s="21"/>
      <c r="AP287" s="21"/>
      <c r="AQ287" s="63">
        <v>1</v>
      </c>
    </row>
    <row r="288" spans="26:43" ht="15.75">
      <c r="Z288" s="87" t="str">
        <f t="shared" si="7"/>
        <v>►</v>
      </c>
      <c r="AA288" s="21"/>
      <c r="AB288" s="21"/>
      <c r="AC288" s="21"/>
      <c r="AD288" s="21"/>
      <c r="AE288" s="88"/>
      <c r="AF288" s="21"/>
      <c r="AG288" s="21"/>
      <c r="AH288" s="21"/>
      <c r="AI288" s="21"/>
      <c r="AJ288" s="21"/>
      <c r="AK288" s="21"/>
      <c r="AL288" s="21"/>
      <c r="AM288" s="21"/>
      <c r="AN288" s="21"/>
      <c r="AO288" s="21"/>
      <c r="AP288" s="21"/>
      <c r="AQ288" s="63">
        <v>1</v>
      </c>
    </row>
    <row r="289" spans="1:43" ht="15.75">
      <c r="Z289" s="87" t="str">
        <f t="shared" si="7"/>
        <v>A</v>
      </c>
      <c r="AA289" s="21"/>
      <c r="AB289" s="21"/>
      <c r="AC289" s="21"/>
      <c r="AD289" s="21"/>
      <c r="AE289" s="104" t="s">
        <v>515</v>
      </c>
      <c r="AF289" s="21"/>
      <c r="AG289" s="21"/>
      <c r="AH289" s="21"/>
      <c r="AI289" s="21"/>
      <c r="AJ289" s="21"/>
      <c r="AK289" s="21"/>
      <c r="AL289" s="21"/>
      <c r="AM289" s="21"/>
      <c r="AN289" s="21"/>
      <c r="AO289" s="21"/>
      <c r="AP289" s="21"/>
      <c r="AQ289" s="63">
        <v>1</v>
      </c>
    </row>
    <row r="290" spans="1:43" ht="15.75">
      <c r="Z290" s="87" t="str">
        <f t="shared" si="7"/>
        <v>►</v>
      </c>
      <c r="AA290" s="21"/>
      <c r="AB290" s="21"/>
      <c r="AC290" s="21"/>
      <c r="AD290" s="21"/>
      <c r="AE290" s="88"/>
      <c r="AF290" s="21"/>
      <c r="AG290" s="21"/>
      <c r="AH290" s="21"/>
      <c r="AI290" s="21"/>
      <c r="AJ290" s="21"/>
      <c r="AK290" s="21"/>
      <c r="AL290" s="21"/>
      <c r="AM290" s="21"/>
      <c r="AN290" s="21"/>
      <c r="AO290" s="21"/>
      <c r="AP290" s="21"/>
      <c r="AQ290" s="63">
        <v>1</v>
      </c>
    </row>
    <row r="291" spans="1:43" ht="15.75">
      <c r="Z291" s="87" t="str">
        <f t="shared" si="7"/>
        <v>A</v>
      </c>
      <c r="AA291" s="21"/>
      <c r="AB291" s="21"/>
      <c r="AC291" s="21"/>
      <c r="AD291" s="21"/>
      <c r="AE291" s="103" t="s">
        <v>516</v>
      </c>
      <c r="AF291" s="21"/>
      <c r="AG291" s="21"/>
      <c r="AH291" s="21"/>
      <c r="AI291" s="21"/>
      <c r="AJ291" s="21"/>
      <c r="AK291" s="21"/>
      <c r="AL291" s="21"/>
      <c r="AM291" s="21"/>
      <c r="AN291" s="21"/>
      <c r="AO291" s="21"/>
      <c r="AP291" s="21"/>
      <c r="AQ291" s="63">
        <v>1</v>
      </c>
    </row>
    <row r="292" spans="1:43" ht="15.75">
      <c r="Z292" s="87" t="str">
        <f t="shared" si="7"/>
        <v>►</v>
      </c>
      <c r="AA292" s="21"/>
      <c r="AB292" s="21"/>
      <c r="AC292" s="21"/>
      <c r="AD292" s="21"/>
      <c r="AE292" s="21"/>
      <c r="AF292" s="21"/>
      <c r="AG292" s="21"/>
      <c r="AH292" s="21"/>
      <c r="AI292" s="21"/>
      <c r="AJ292" s="21"/>
      <c r="AK292" s="21"/>
      <c r="AL292" s="21"/>
      <c r="AM292" s="21"/>
      <c r="AN292" s="21"/>
      <c r="AO292" s="21"/>
      <c r="AP292" s="21"/>
      <c r="AQ292" s="63">
        <v>1</v>
      </c>
    </row>
    <row r="293" spans="1:43" ht="15.75">
      <c r="Z293" s="87" t="str">
        <f t="shared" si="7"/>
        <v>A</v>
      </c>
      <c r="AA293" s="21"/>
      <c r="AB293" s="21"/>
      <c r="AC293" s="21"/>
      <c r="AD293" s="21"/>
      <c r="AE293" s="21" t="s">
        <v>517</v>
      </c>
      <c r="AF293" s="21"/>
      <c r="AG293" s="21"/>
      <c r="AH293" s="21"/>
      <c r="AI293" s="21"/>
      <c r="AJ293" s="21"/>
      <c r="AK293" s="21"/>
      <c r="AL293" s="21"/>
      <c r="AM293" s="21"/>
      <c r="AN293" s="21"/>
      <c r="AO293" s="21"/>
      <c r="AP293" s="21"/>
      <c r="AQ293" s="63">
        <v>1</v>
      </c>
    </row>
    <row r="294" spans="1:43" ht="15.75">
      <c r="Z294" s="87" t="str">
        <f t="shared" si="7"/>
        <v>A</v>
      </c>
      <c r="AA294" s="21"/>
      <c r="AB294" s="21"/>
      <c r="AC294" s="21"/>
      <c r="AD294" s="21"/>
      <c r="AE294" s="21" t="s">
        <v>518</v>
      </c>
      <c r="AF294" s="21"/>
      <c r="AG294" s="21"/>
      <c r="AH294" s="21"/>
      <c r="AI294" s="21"/>
      <c r="AJ294" s="21"/>
      <c r="AK294" s="21"/>
      <c r="AL294" s="21"/>
      <c r="AM294" s="21"/>
      <c r="AN294" s="21"/>
      <c r="AO294" s="21"/>
      <c r="AP294" s="21"/>
      <c r="AQ294" s="63">
        <v>1</v>
      </c>
    </row>
    <row r="295" spans="1:43">
      <c r="AA295" s="21"/>
      <c r="AB295" s="21"/>
      <c r="AC295" s="21"/>
      <c r="AD295" s="21"/>
      <c r="AE295" s="21"/>
      <c r="AF295" s="21"/>
      <c r="AG295" s="21"/>
      <c r="AH295" s="21"/>
      <c r="AI295" s="21"/>
      <c r="AJ295" s="21"/>
      <c r="AK295" s="21"/>
      <c r="AL295" s="21"/>
      <c r="AM295" s="21"/>
      <c r="AN295" s="21"/>
      <c r="AO295" s="21"/>
      <c r="AP295" s="21"/>
      <c r="AQ295" s="105" t="s">
        <v>519</v>
      </c>
    </row>
    <row r="296" spans="1:43">
      <c r="A296" s="63">
        <v>1</v>
      </c>
      <c r="B296" s="63">
        <v>1</v>
      </c>
      <c r="C296" s="63">
        <v>1</v>
      </c>
      <c r="D296" s="63">
        <v>1</v>
      </c>
      <c r="E296" s="63">
        <v>1</v>
      </c>
      <c r="F296" s="63">
        <v>1</v>
      </c>
      <c r="G296" s="63">
        <v>1</v>
      </c>
      <c r="H296" s="63">
        <v>1</v>
      </c>
      <c r="I296" s="63">
        <v>1</v>
      </c>
      <c r="J296" s="63">
        <v>1</v>
      </c>
      <c r="K296" s="63">
        <v>1</v>
      </c>
      <c r="L296" s="63">
        <v>1</v>
      </c>
      <c r="M296" s="63">
        <v>1</v>
      </c>
      <c r="N296" s="63">
        <v>1</v>
      </c>
      <c r="O296" s="63">
        <v>1</v>
      </c>
      <c r="P296" s="63">
        <v>1</v>
      </c>
      <c r="Q296" s="63">
        <v>1</v>
      </c>
      <c r="R296" s="63">
        <v>1</v>
      </c>
      <c r="S296" s="63">
        <v>1</v>
      </c>
      <c r="T296" s="63">
        <v>1</v>
      </c>
      <c r="U296" s="63">
        <v>1</v>
      </c>
      <c r="V296" s="63">
        <v>1</v>
      </c>
      <c r="W296" s="63">
        <v>1</v>
      </c>
      <c r="X296" s="63">
        <v>1</v>
      </c>
      <c r="Y296" s="63">
        <v>1</v>
      </c>
      <c r="Z296" s="63">
        <v>1</v>
      </c>
      <c r="AA296" s="63">
        <v>1</v>
      </c>
      <c r="AB296" s="63">
        <v>1</v>
      </c>
      <c r="AC296" s="63">
        <v>1</v>
      </c>
      <c r="AD296" s="63">
        <v>1</v>
      </c>
      <c r="AE296" s="63">
        <v>1</v>
      </c>
      <c r="AF296" s="63">
        <v>1</v>
      </c>
      <c r="AG296" s="63">
        <v>1</v>
      </c>
      <c r="AH296" s="63">
        <v>1</v>
      </c>
      <c r="AI296" s="63">
        <v>1</v>
      </c>
      <c r="AJ296" s="63">
        <v>1</v>
      </c>
      <c r="AK296" s="63">
        <v>1</v>
      </c>
      <c r="AL296" s="63">
        <v>1</v>
      </c>
      <c r="AM296" s="63">
        <v>1</v>
      </c>
      <c r="AN296" s="63">
        <v>1</v>
      </c>
      <c r="AO296" s="63">
        <v>1</v>
      </c>
      <c r="AP296" s="63">
        <v>1</v>
      </c>
      <c r="AQ296" s="106" t="str">
        <f>ADDRESS(ROW(),COLUMN(),4)</f>
        <v>AQ296</v>
      </c>
    </row>
  </sheetData>
  <sortState xmlns:xlrd2="http://schemas.microsoft.com/office/spreadsheetml/2017/richdata2" ref="B60:C117">
    <sortCondition ref="B60:B117"/>
  </sortState>
  <mergeCells count="60">
    <mergeCell ref="AL183:AL184"/>
    <mergeCell ref="AE183:AE184"/>
    <mergeCell ref="AF183:AF184"/>
    <mergeCell ref="AG183:AG184"/>
    <mergeCell ref="AH183:AH184"/>
    <mergeCell ref="AI183:AI184"/>
    <mergeCell ref="AE164:AE165"/>
    <mergeCell ref="AF164:AF165"/>
    <mergeCell ref="AG164:AG165"/>
    <mergeCell ref="AH164:AH165"/>
    <mergeCell ref="AI164:AI165"/>
    <mergeCell ref="AL127:AL128"/>
    <mergeCell ref="AE145:AE146"/>
    <mergeCell ref="AF145:AF146"/>
    <mergeCell ref="AG145:AG146"/>
    <mergeCell ref="AH145:AH146"/>
    <mergeCell ref="AI145:AI146"/>
    <mergeCell ref="AL145:AL146"/>
    <mergeCell ref="AE127:AE128"/>
    <mergeCell ref="AF127:AF128"/>
    <mergeCell ref="AG127:AG128"/>
    <mergeCell ref="AH127:AH128"/>
    <mergeCell ref="AI127:AI128"/>
    <mergeCell ref="AI56:AI57"/>
    <mergeCell ref="AL56:AL57"/>
    <mergeCell ref="AE67:AE68"/>
    <mergeCell ref="AF67:AF68"/>
    <mergeCell ref="AG67:AG68"/>
    <mergeCell ref="AH67:AH68"/>
    <mergeCell ref="AI67:AI68"/>
    <mergeCell ref="AL67:AL68"/>
    <mergeCell ref="AI34:AI35"/>
    <mergeCell ref="AL34:AL35"/>
    <mergeCell ref="AE45:AE46"/>
    <mergeCell ref="AF45:AF46"/>
    <mergeCell ref="AG45:AG46"/>
    <mergeCell ref="AH45:AH46"/>
    <mergeCell ref="AI45:AI46"/>
    <mergeCell ref="AL45:AL46"/>
    <mergeCell ref="AI12:AI13"/>
    <mergeCell ref="AL12:AL13"/>
    <mergeCell ref="AE23:AE24"/>
    <mergeCell ref="AF23:AF24"/>
    <mergeCell ref="AG23:AG24"/>
    <mergeCell ref="AH23:AH24"/>
    <mergeCell ref="AI23:AI24"/>
    <mergeCell ref="AL23:AL24"/>
    <mergeCell ref="J80:K84"/>
    <mergeCell ref="AE12:AE13"/>
    <mergeCell ref="AF12:AF13"/>
    <mergeCell ref="AG12:AG13"/>
    <mergeCell ref="AH12:AH13"/>
    <mergeCell ref="AE34:AE35"/>
    <mergeCell ref="AF34:AF35"/>
    <mergeCell ref="AG34:AG35"/>
    <mergeCell ref="AH34:AH35"/>
    <mergeCell ref="AE56:AE57"/>
    <mergeCell ref="AF56:AF57"/>
    <mergeCell ref="AG56:AG57"/>
    <mergeCell ref="AH56:AH57"/>
  </mergeCells>
  <hyperlinks>
    <hyperlink ref="L81" r:id="rId1" display="http://agroalimentaire.free.fr/Docs/Process/BOISSONS_ALCOOLISEES_CHU.pdf" xr:uid="{D2B9BC82-58B6-4A1E-A327-88C0E44B04CC}"/>
    <hyperlink ref="L82" r:id="rId2" display="http://agroalimentaire.free.fr/Docs/Process/BRSA_boissons_gazeuses_eau.pdf" xr:uid="{F8DC8EAB-A620-4541-A749-5262F1EB8D8E}"/>
    <hyperlink ref="L83" r:id="rId3" display="http://agroalimentaire.free.fr/Docs/Process/cafe moulu et lyophilise.pdf" xr:uid="{CED44E8F-F65A-4478-9727-EC90954A7EBD}"/>
    <hyperlink ref="L84" r:id="rId4" display="http://agroalimentaire.free.fr/Docs/Process/chicoree.pdf" xr:uid="{058B0F1A-0A94-4C44-A375-D968659E3448}"/>
    <hyperlink ref="L85" r:id="rId5" display="http://agroalimentaire.free.fr/Docs/Process/cidre eau de vie calvados.pdf" xr:uid="{F24399A7-3D60-48CE-918A-97EC20A1E1CA}"/>
    <hyperlink ref="L86" r:id="rId6" display="http://agroalimentaire.free.fr/Docs/Process/jus concentre de fruits.pdf" xr:uid="{59758EC9-A571-449A-8DB0-DF7F48296882}"/>
    <hyperlink ref="L87" r:id="rId7" display="http://agroalimentaire.free.fr/Docs/Process/vins mousseux wine cooler vinaigre.pdf" xr:uid="{EF3C7DAB-CC4A-44BC-9E8D-F688E6C858BD}"/>
    <hyperlink ref="B58" r:id="rId8" xr:uid="{A5B7ACD6-CD35-449C-AC67-D50A7ED4513D}"/>
    <hyperlink ref="B54" r:id="rId9" xr:uid="{F4D6E6A7-18F7-4DEF-9CE0-5ED87DA9EDFC}"/>
    <hyperlink ref="B56" r:id="rId10" xr:uid="{DC1486D1-A694-4064-A553-33B54BBD380E}"/>
    <hyperlink ref="D30" r:id="rId11" xr:uid="{AEA40367-88E2-4517-9B3D-68106B261EBC}"/>
    <hyperlink ref="D4" r:id="rId12" xr:uid="{6D05C930-5110-4E5A-A1F1-8F3208CEF4BE}"/>
    <hyperlink ref="D24" r:id="rId13" xr:uid="{69BAF270-6FFA-4B1F-AEF2-6FE63FFA2450}"/>
    <hyperlink ref="D16" r:id="rId14" xr:uid="{57291BDC-1334-4DCC-A3E9-9CA1649098A5}"/>
    <hyperlink ref="D32" r:id="rId15" xr:uid="{0ADB8687-7C5F-4781-9013-15F806B740B2}"/>
    <hyperlink ref="D8" r:id="rId16" xr:uid="{5AFE22F7-2F80-408F-BE1A-1BEE2E054990}"/>
    <hyperlink ref="D6" r:id="rId17" xr:uid="{84CF764A-31D2-4686-A6D1-3C605248D794}"/>
    <hyperlink ref="D34" r:id="rId18" xr:uid="{19E66D36-3FBD-41B6-B806-99AEB6F4102D}"/>
    <hyperlink ref="D10" r:id="rId19" xr:uid="{E43F2803-370A-4F31-B748-1C02399F71A7}"/>
    <hyperlink ref="D12" r:id="rId20" xr:uid="{03BD4E70-1AA5-497B-90F3-901CF895E07E}"/>
    <hyperlink ref="D14" r:id="rId21" xr:uid="{B409C28A-3AA1-49FC-99A6-3B334A60D59A}"/>
    <hyperlink ref="D18" r:id="rId22" xr:uid="{546D0916-C2F2-4FBC-896C-746F7FEDE234}"/>
    <hyperlink ref="D20" r:id="rId23" xr:uid="{FDAE41F6-D160-41A9-862D-A56C6729FA67}"/>
    <hyperlink ref="D22" r:id="rId24" xr:uid="{271FC0A3-C8EE-482A-AE11-64CACDD86BEB}"/>
    <hyperlink ref="D26" r:id="rId25" xr:uid="{89680159-4B6E-4EED-8794-3EB43A8CBD5B}"/>
    <hyperlink ref="D28" r:id="rId26" xr:uid="{BE2BAB5A-4B9C-4BC7-A755-F8766E3F2F46}"/>
    <hyperlink ref="J22" r:id="rId27" xr:uid="{A329FA55-6A75-4BDC-9CC3-B43ACE8045FF}"/>
    <hyperlink ref="J20" r:id="rId28" xr:uid="{3C614314-36D3-4BED-8326-A09555E0B57C}"/>
    <hyperlink ref="J16" r:id="rId29" xr:uid="{96C20A4D-7F03-4D6D-9655-F35DAB3214DB}"/>
    <hyperlink ref="J14" r:id="rId30" xr:uid="{0F30D86E-3F77-4804-BBA0-01247B93532A}"/>
    <hyperlink ref="J12" r:id="rId31" xr:uid="{94744075-A8C2-4656-96BC-6F9C0E818588}"/>
    <hyperlink ref="J6" r:id="rId32" xr:uid="{59F84AF8-0C0B-4D45-8533-58AD5FBC5ECC}"/>
    <hyperlink ref="J34" r:id="rId33" xr:uid="{D7C5FBE2-BE4C-416F-992F-1022F1F0CD29}"/>
    <hyperlink ref="J30" r:id="rId34" xr:uid="{99ED07FD-40C8-45C1-8116-9895E8A0DE52}"/>
    <hyperlink ref="J28" r:id="rId35" xr:uid="{834ED259-C226-442D-AE56-AC411F5C28FB}"/>
    <hyperlink ref="J18" r:id="rId36" xr:uid="{7EBE7EF3-F990-4E82-B348-27B4D6DA35CF}"/>
    <hyperlink ref="J4" r:id="rId37" xr:uid="{4DB71EA1-E1C6-4078-985E-97102ACB417C}"/>
    <hyperlink ref="J32" r:id="rId38" xr:uid="{35E5D44D-F4DD-4D93-9EF9-BB1572C4CBF7}"/>
    <hyperlink ref="J26" r:id="rId39" xr:uid="{3D488AD7-773F-4FD2-8275-59D8721AC4F6}"/>
    <hyperlink ref="J24" r:id="rId40" xr:uid="{3304F0B7-F683-47C2-9BC7-33D471F93CBF}"/>
    <hyperlink ref="J8" r:id="rId41" xr:uid="{EAFA4E17-6036-4E8A-AFC8-EFB83380CAE5}"/>
    <hyperlink ref="J10" r:id="rId42" xr:uid="{EF6C8923-D318-48C2-B6E9-72D69A358546}"/>
    <hyperlink ref="B120" r:id="rId43" xr:uid="{89CC3B69-0784-485C-8455-1300E7DEB35E}"/>
    <hyperlink ref="B129" r:id="rId44" xr:uid="{24DDE9DE-70E5-4FC2-AA2E-79C269356359}"/>
  </hyperlinks>
  <pageMargins left="0.7" right="0.7" top="0.75" bottom="0.75" header="0.3" footer="0.3"/>
  <pageSetup paperSize="9" orientation="portrait" r:id="rId45"/>
  <drawing r:id="rId4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2DFAD-98D3-45AB-AA72-71D96EB54B2D}">
  <dimension ref="A1:AB294"/>
  <sheetViews>
    <sheetView zoomScaleNormal="100" workbookViewId="0">
      <selection activeCell="AA12" sqref="AA12"/>
    </sheetView>
  </sheetViews>
  <sheetFormatPr baseColWidth="10" defaultRowHeight="15"/>
  <cols>
    <col min="28" max="28" width="8.7109375" style="107" customWidth="1"/>
  </cols>
  <sheetData>
    <row r="1" spans="1:28" ht="15.75">
      <c r="A1" s="21"/>
      <c r="B1" s="21"/>
      <c r="C1" s="21"/>
      <c r="D1" s="21"/>
      <c r="E1" s="21"/>
      <c r="F1" s="21"/>
      <c r="G1" s="21"/>
      <c r="H1" s="21"/>
      <c r="I1" s="21"/>
      <c r="J1" s="21"/>
      <c r="K1" s="21"/>
      <c r="L1" s="21"/>
      <c r="M1" s="21"/>
      <c r="N1" s="21"/>
      <c r="O1" s="21"/>
      <c r="P1" s="21"/>
      <c r="Q1" s="21"/>
      <c r="R1" s="21"/>
      <c r="S1" s="21"/>
      <c r="T1" s="21"/>
      <c r="U1" s="21"/>
      <c r="V1" s="21"/>
      <c r="W1" s="21"/>
      <c r="X1" s="21"/>
      <c r="Y1" s="21"/>
      <c r="Z1" s="21"/>
      <c r="AA1" s="528" t="s">
        <v>2956</v>
      </c>
      <c r="AB1" s="63">
        <v>1</v>
      </c>
    </row>
    <row r="2" spans="1:28">
      <c r="A2" s="21"/>
      <c r="B2" s="21"/>
      <c r="C2" s="21"/>
      <c r="D2" s="21"/>
      <c r="E2" s="21"/>
      <c r="F2" s="21"/>
      <c r="G2" s="21"/>
      <c r="H2" s="21"/>
      <c r="I2" s="21"/>
      <c r="J2" s="21"/>
      <c r="K2" s="21"/>
      <c r="L2" s="21"/>
      <c r="M2" s="21"/>
      <c r="N2" s="21"/>
      <c r="O2" s="21"/>
      <c r="P2" s="21"/>
      <c r="Q2" s="21"/>
      <c r="R2" s="21"/>
      <c r="S2" s="21"/>
      <c r="T2" s="21"/>
      <c r="U2" s="21"/>
      <c r="V2" s="21"/>
      <c r="W2" s="21"/>
      <c r="X2" s="21"/>
      <c r="Y2" s="21"/>
      <c r="Z2" s="21"/>
      <c r="AA2" s="21"/>
      <c r="AB2" s="63">
        <v>1</v>
      </c>
    </row>
    <row r="3" spans="1:28" ht="15.75">
      <c r="A3" s="21"/>
      <c r="B3" s="21" t="s">
        <v>556</v>
      </c>
      <c r="C3" s="21"/>
      <c r="D3" s="21"/>
      <c r="E3" s="21"/>
      <c r="F3" s="21"/>
      <c r="G3" s="21"/>
      <c r="H3" s="21"/>
      <c r="I3" s="21"/>
      <c r="J3" s="21"/>
      <c r="K3" s="21"/>
      <c r="L3" s="21"/>
      <c r="M3" s="21"/>
      <c r="N3" s="111" t="s">
        <v>343</v>
      </c>
      <c r="O3" s="52" t="s">
        <v>342</v>
      </c>
      <c r="P3" s="21"/>
      <c r="Q3" s="21"/>
      <c r="R3" s="21"/>
      <c r="S3" s="21"/>
      <c r="T3" s="21"/>
      <c r="U3" s="21"/>
      <c r="V3" s="21"/>
      <c r="W3" s="21"/>
      <c r="X3" s="21"/>
      <c r="Y3" s="21"/>
      <c r="Z3" s="21"/>
      <c r="AA3" s="21"/>
      <c r="AB3" s="63">
        <v>1</v>
      </c>
    </row>
    <row r="4" spans="1:28" ht="15.75">
      <c r="A4" s="21"/>
      <c r="B4" s="21"/>
      <c r="C4" s="21"/>
      <c r="D4" s="21"/>
      <c r="E4" s="21"/>
      <c r="F4" s="21"/>
      <c r="G4" s="21"/>
      <c r="H4" s="21"/>
      <c r="I4" s="21"/>
      <c r="J4" s="21"/>
      <c r="K4" s="21"/>
      <c r="L4" s="21"/>
      <c r="M4" s="21"/>
      <c r="N4" s="111"/>
      <c r="O4" s="52" t="s">
        <v>341</v>
      </c>
      <c r="P4" s="21"/>
      <c r="Q4" s="21"/>
      <c r="R4" s="21"/>
      <c r="S4" s="21"/>
      <c r="T4" s="21"/>
      <c r="U4" s="21"/>
      <c r="V4" s="21"/>
      <c r="W4" s="21"/>
      <c r="X4" s="21"/>
      <c r="Y4" s="21"/>
      <c r="Z4" s="21"/>
      <c r="AA4" s="21"/>
      <c r="AB4" s="63">
        <v>1</v>
      </c>
    </row>
    <row r="5" spans="1:28">
      <c r="A5" s="21"/>
      <c r="B5" s="21"/>
      <c r="C5" s="21"/>
      <c r="D5" s="21"/>
      <c r="E5" s="21"/>
      <c r="F5" s="21"/>
      <c r="G5" s="21"/>
      <c r="H5" s="21"/>
      <c r="I5" s="21"/>
      <c r="J5" s="21"/>
      <c r="K5" s="21"/>
      <c r="L5" s="21"/>
      <c r="M5" s="21"/>
      <c r="N5" s="21"/>
      <c r="O5" s="54" t="s">
        <v>340</v>
      </c>
      <c r="P5" s="21"/>
      <c r="Q5" s="21"/>
      <c r="R5" s="21"/>
      <c r="S5" s="21"/>
      <c r="T5" s="21"/>
      <c r="U5" s="21"/>
      <c r="V5" s="21"/>
      <c r="W5" s="21"/>
      <c r="X5" s="21"/>
      <c r="Y5" s="21"/>
      <c r="Z5" s="21"/>
      <c r="AA5" s="21"/>
      <c r="AB5" s="63">
        <v>1</v>
      </c>
    </row>
    <row r="6" spans="1:28">
      <c r="A6" s="21"/>
      <c r="B6" s="54" t="s">
        <v>274</v>
      </c>
      <c r="C6" s="21"/>
      <c r="D6" s="21"/>
      <c r="E6" s="21"/>
      <c r="F6" s="21"/>
      <c r="G6" s="21"/>
      <c r="H6" s="21"/>
      <c r="I6" s="21"/>
      <c r="J6" s="21"/>
      <c r="K6" s="21"/>
      <c r="L6" s="21"/>
      <c r="M6" s="21"/>
      <c r="N6" s="21"/>
      <c r="O6" s="21"/>
      <c r="P6" s="21"/>
      <c r="Q6" s="21"/>
      <c r="R6" s="21"/>
      <c r="S6" s="21"/>
      <c r="T6" s="21"/>
      <c r="U6" s="21"/>
      <c r="V6" s="21"/>
      <c r="W6" s="21"/>
      <c r="X6" s="21"/>
      <c r="Y6" s="21"/>
      <c r="Z6" s="21"/>
      <c r="AA6" s="21"/>
      <c r="AB6" s="63">
        <v>1</v>
      </c>
    </row>
    <row r="7" spans="1:28">
      <c r="A7" s="21"/>
      <c r="B7" s="21" t="s">
        <v>555</v>
      </c>
      <c r="C7" s="21"/>
      <c r="D7" s="21"/>
      <c r="E7" s="21"/>
      <c r="F7" s="21"/>
      <c r="G7" s="21"/>
      <c r="H7" s="21"/>
      <c r="I7" s="21"/>
      <c r="J7" s="21"/>
      <c r="K7" s="21"/>
      <c r="L7" s="21"/>
      <c r="M7" s="21"/>
      <c r="N7" s="21"/>
      <c r="O7" s="21" t="s">
        <v>339</v>
      </c>
      <c r="P7" s="21"/>
      <c r="Q7" s="21"/>
      <c r="R7" s="21"/>
      <c r="S7" s="21"/>
      <c r="T7" s="21"/>
      <c r="U7" s="21"/>
      <c r="V7" s="21"/>
      <c r="W7" s="21"/>
      <c r="X7" s="21"/>
      <c r="Y7" s="21"/>
      <c r="Z7" s="21"/>
      <c r="AA7" s="21"/>
      <c r="AB7" s="63">
        <v>1</v>
      </c>
    </row>
    <row r="8" spans="1:28">
      <c r="A8" s="21"/>
      <c r="B8" s="21"/>
      <c r="C8" s="21"/>
      <c r="D8" s="21"/>
      <c r="E8" s="21"/>
      <c r="F8" s="21"/>
      <c r="G8" s="21"/>
      <c r="H8" s="21"/>
      <c r="I8" s="21"/>
      <c r="J8" s="21"/>
      <c r="K8" s="21"/>
      <c r="L8" s="21"/>
      <c r="M8" s="21"/>
      <c r="N8" s="21"/>
      <c r="O8" s="21" t="s">
        <v>338</v>
      </c>
      <c r="P8" s="21"/>
      <c r="Q8" s="21"/>
      <c r="R8" s="21"/>
      <c r="S8" s="21"/>
      <c r="T8" s="21"/>
      <c r="U8" s="21"/>
      <c r="V8" s="21"/>
      <c r="W8" s="21"/>
      <c r="X8" s="21"/>
      <c r="Y8" s="21"/>
      <c r="Z8" s="21"/>
      <c r="AA8" s="21"/>
      <c r="AB8" s="63">
        <v>1</v>
      </c>
    </row>
    <row r="9" spans="1:28">
      <c r="A9" s="21"/>
      <c r="B9" s="21" t="s">
        <v>554</v>
      </c>
      <c r="C9" s="21"/>
      <c r="D9" s="21"/>
      <c r="E9" s="21"/>
      <c r="F9" s="21"/>
      <c r="G9" s="21"/>
      <c r="H9" s="21"/>
      <c r="I9" s="21"/>
      <c r="J9" s="21"/>
      <c r="K9" s="21"/>
      <c r="L9" s="21"/>
      <c r="M9" s="21"/>
      <c r="N9" s="21"/>
      <c r="O9" s="21"/>
      <c r="P9" s="21"/>
      <c r="Q9" s="21"/>
      <c r="R9" s="21"/>
      <c r="S9" s="21"/>
      <c r="T9" s="21"/>
      <c r="U9" s="21"/>
      <c r="V9" s="21"/>
      <c r="W9" s="21"/>
      <c r="X9" s="21"/>
      <c r="Y9" s="21"/>
      <c r="Z9" s="21"/>
      <c r="AA9" s="21"/>
      <c r="AB9" s="63">
        <v>1</v>
      </c>
    </row>
    <row r="10" spans="1:28">
      <c r="A10" s="21"/>
      <c r="B10" s="21" t="s">
        <v>553</v>
      </c>
      <c r="C10" s="21"/>
      <c r="D10" s="21"/>
      <c r="E10" s="21"/>
      <c r="F10" s="21"/>
      <c r="G10" s="21"/>
      <c r="H10" s="21"/>
      <c r="I10" s="21"/>
      <c r="J10" s="21"/>
      <c r="K10" s="21"/>
      <c r="L10" s="21"/>
      <c r="M10" s="21"/>
      <c r="N10" s="21"/>
      <c r="O10" s="21" t="s">
        <v>337</v>
      </c>
      <c r="P10" s="21"/>
      <c r="Q10" s="21"/>
      <c r="R10" s="21"/>
      <c r="S10" s="21"/>
      <c r="T10" s="21"/>
      <c r="U10" s="21"/>
      <c r="V10" s="21"/>
      <c r="W10" s="21"/>
      <c r="X10" s="21"/>
      <c r="Y10" s="21"/>
      <c r="Z10" s="21"/>
      <c r="AA10" s="21"/>
      <c r="AB10" s="63">
        <v>1</v>
      </c>
    </row>
    <row r="11" spans="1:28">
      <c r="A11" s="21"/>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63">
        <v>1</v>
      </c>
    </row>
    <row r="12" spans="1:28">
      <c r="A12" s="21"/>
      <c r="B12" s="21" t="s">
        <v>552</v>
      </c>
      <c r="C12" s="21"/>
      <c r="D12" s="21"/>
      <c r="E12" s="21"/>
      <c r="F12" s="21"/>
      <c r="G12" s="21"/>
      <c r="H12" s="21"/>
      <c r="I12" s="21"/>
      <c r="J12" s="21"/>
      <c r="K12" s="21"/>
      <c r="L12" s="21"/>
      <c r="M12" s="21"/>
      <c r="N12" s="21"/>
      <c r="O12" s="21" t="s">
        <v>336</v>
      </c>
      <c r="P12" s="21"/>
      <c r="Q12" s="21"/>
      <c r="R12" s="21"/>
      <c r="S12" s="21"/>
      <c r="T12" s="21"/>
      <c r="U12" s="21"/>
      <c r="V12" s="21"/>
      <c r="W12" s="21"/>
      <c r="X12" s="21"/>
      <c r="Y12" s="21"/>
      <c r="Z12" s="21"/>
      <c r="AA12" s="21"/>
      <c r="AB12" s="63">
        <v>1</v>
      </c>
    </row>
    <row r="13" spans="1:28">
      <c r="A13" s="21"/>
      <c r="B13" s="21" t="s">
        <v>551</v>
      </c>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63">
        <v>1</v>
      </c>
    </row>
    <row r="14" spans="1:28">
      <c r="A14" s="21"/>
      <c r="B14" s="21"/>
      <c r="C14" s="21"/>
      <c r="D14" s="21"/>
      <c r="E14" s="21"/>
      <c r="F14" s="21"/>
      <c r="G14" s="21"/>
      <c r="H14" s="21"/>
      <c r="I14" s="21"/>
      <c r="J14" s="21"/>
      <c r="K14" s="21"/>
      <c r="L14" s="21"/>
      <c r="M14" s="21"/>
      <c r="N14" s="21"/>
      <c r="O14" s="21" t="s">
        <v>335</v>
      </c>
      <c r="P14" s="21"/>
      <c r="Q14" s="21"/>
      <c r="R14" s="21"/>
      <c r="S14" s="21"/>
      <c r="T14" s="21"/>
      <c r="U14" s="21"/>
      <c r="V14" s="21"/>
      <c r="W14" s="21"/>
      <c r="X14" s="21"/>
      <c r="Y14" s="21"/>
      <c r="Z14" s="21"/>
      <c r="AA14" s="21"/>
      <c r="AB14" s="63">
        <v>1</v>
      </c>
    </row>
    <row r="15" spans="1:28">
      <c r="A15" s="21"/>
      <c r="B15" s="21" t="s">
        <v>550</v>
      </c>
      <c r="C15" s="21"/>
      <c r="D15" s="21"/>
      <c r="E15" s="21"/>
      <c r="F15" s="21"/>
      <c r="G15" s="21"/>
      <c r="H15" s="21"/>
      <c r="I15" s="21"/>
      <c r="J15" s="21"/>
      <c r="K15" s="21"/>
      <c r="L15" s="21"/>
      <c r="M15" s="21"/>
      <c r="N15" s="21"/>
      <c r="O15" s="21" t="s">
        <v>334</v>
      </c>
      <c r="P15" s="21"/>
      <c r="Q15" s="21"/>
      <c r="R15" s="21"/>
      <c r="S15" s="21"/>
      <c r="T15" s="21"/>
      <c r="U15" s="21"/>
      <c r="V15" s="21"/>
      <c r="W15" s="21"/>
      <c r="X15" s="21"/>
      <c r="Y15" s="21"/>
      <c r="Z15" s="21"/>
      <c r="AA15" s="21"/>
      <c r="AB15" s="63">
        <v>1</v>
      </c>
    </row>
    <row r="16" spans="1:28">
      <c r="A16" s="21"/>
      <c r="B16" s="21"/>
      <c r="C16" s="21"/>
      <c r="D16" s="21"/>
      <c r="E16" s="21"/>
      <c r="F16" s="21"/>
      <c r="G16" s="21"/>
      <c r="H16" s="21"/>
      <c r="I16" s="21"/>
      <c r="J16" s="21"/>
      <c r="K16" s="21"/>
      <c r="L16" s="21"/>
      <c r="M16" s="21"/>
      <c r="N16" s="21"/>
      <c r="O16" s="21" t="s">
        <v>333</v>
      </c>
      <c r="P16" s="21"/>
      <c r="Q16" s="21"/>
      <c r="R16" s="21"/>
      <c r="S16" s="21"/>
      <c r="T16" s="21"/>
      <c r="U16" s="21"/>
      <c r="V16" s="21"/>
      <c r="W16" s="21"/>
      <c r="X16" s="21"/>
      <c r="Y16" s="21"/>
      <c r="Z16" s="21"/>
      <c r="AA16" s="21"/>
      <c r="AB16" s="63">
        <v>1</v>
      </c>
    </row>
    <row r="17" spans="1:28">
      <c r="A17" s="21"/>
      <c r="B17" s="54" t="s">
        <v>263</v>
      </c>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63">
        <v>1</v>
      </c>
    </row>
    <row r="18" spans="1:28">
      <c r="A18" s="21"/>
      <c r="B18" s="21"/>
      <c r="C18" s="21"/>
      <c r="D18" s="21"/>
      <c r="E18" s="21"/>
      <c r="F18" s="21"/>
      <c r="G18" s="21"/>
      <c r="H18" s="21"/>
      <c r="I18" s="21"/>
      <c r="J18" s="21"/>
      <c r="K18" s="21"/>
      <c r="L18" s="21"/>
      <c r="M18" s="21"/>
      <c r="N18" s="21"/>
      <c r="O18" s="54" t="s">
        <v>332</v>
      </c>
      <c r="P18" s="21"/>
      <c r="Q18" s="21"/>
      <c r="R18" s="21"/>
      <c r="S18" s="21"/>
      <c r="T18" s="21"/>
      <c r="U18" s="21"/>
      <c r="V18" s="21"/>
      <c r="W18" s="21"/>
      <c r="X18" s="21"/>
      <c r="Y18" s="21"/>
      <c r="Z18" s="21"/>
      <c r="AA18" s="21"/>
      <c r="AB18" s="63">
        <v>1</v>
      </c>
    </row>
    <row r="19" spans="1:28">
      <c r="A19" s="21"/>
      <c r="B19" s="54" t="s">
        <v>549</v>
      </c>
      <c r="C19" s="21"/>
      <c r="D19" s="21"/>
      <c r="E19" s="21"/>
      <c r="F19" s="21"/>
      <c r="G19" s="21"/>
      <c r="H19" s="21"/>
      <c r="I19" s="21"/>
      <c r="J19" s="21"/>
      <c r="K19" s="21"/>
      <c r="L19" s="21"/>
      <c r="M19" s="21"/>
      <c r="N19" s="21"/>
      <c r="O19" s="21" t="s">
        <v>331</v>
      </c>
      <c r="P19" s="21"/>
      <c r="Q19" s="21"/>
      <c r="R19" s="21"/>
      <c r="S19" s="21"/>
      <c r="T19" s="21"/>
      <c r="U19" s="21"/>
      <c r="V19" s="21"/>
      <c r="W19" s="21"/>
      <c r="X19" s="21"/>
      <c r="Y19" s="21"/>
      <c r="Z19" s="21"/>
      <c r="AA19" s="21"/>
      <c r="AB19" s="63">
        <v>1</v>
      </c>
    </row>
    <row r="20" spans="1:28">
      <c r="A20" s="21"/>
      <c r="B20" s="21" t="s">
        <v>548</v>
      </c>
      <c r="C20" s="21"/>
      <c r="D20" s="21"/>
      <c r="E20" s="21"/>
      <c r="F20" s="21"/>
      <c r="G20" s="21"/>
      <c r="H20" s="21"/>
      <c r="I20" s="21"/>
      <c r="J20" s="21"/>
      <c r="K20" s="21"/>
      <c r="L20" s="21"/>
      <c r="M20" s="21"/>
      <c r="N20" s="21"/>
      <c r="O20" s="21" t="s">
        <v>330</v>
      </c>
      <c r="P20" s="21"/>
      <c r="Q20" s="21"/>
      <c r="R20" s="21"/>
      <c r="S20" s="21"/>
      <c r="T20" s="21"/>
      <c r="U20" s="21"/>
      <c r="V20" s="21"/>
      <c r="W20" s="21"/>
      <c r="X20" s="21"/>
      <c r="Y20" s="21"/>
      <c r="Z20" s="21"/>
      <c r="AA20" s="21"/>
      <c r="AB20" s="63">
        <v>1</v>
      </c>
    </row>
    <row r="21" spans="1:28">
      <c r="A21" s="21"/>
      <c r="B21" s="21" t="s">
        <v>547</v>
      </c>
      <c r="C21" s="21"/>
      <c r="D21" s="21"/>
      <c r="E21" s="21"/>
      <c r="F21" s="21"/>
      <c r="G21" s="21"/>
      <c r="H21" s="21"/>
      <c r="I21" s="21"/>
      <c r="J21" s="21"/>
      <c r="K21" s="21"/>
      <c r="L21" s="21"/>
      <c r="M21" s="21"/>
      <c r="N21" s="21"/>
      <c r="O21" s="21" t="s">
        <v>329</v>
      </c>
      <c r="P21" s="21"/>
      <c r="Q21" s="21"/>
      <c r="R21" s="21"/>
      <c r="S21" s="21"/>
      <c r="T21" s="21"/>
      <c r="U21" s="21"/>
      <c r="V21" s="21"/>
      <c r="W21" s="21"/>
      <c r="X21" s="21"/>
      <c r="Y21" s="21"/>
      <c r="Z21" s="21"/>
      <c r="AA21" s="21"/>
      <c r="AB21" s="63">
        <v>1</v>
      </c>
    </row>
    <row r="22" spans="1:28">
      <c r="A22" s="21"/>
      <c r="B22" s="21"/>
      <c r="C22" s="21"/>
      <c r="D22" s="21"/>
      <c r="E22" s="21"/>
      <c r="F22" s="21"/>
      <c r="G22" s="21"/>
      <c r="H22" s="21"/>
      <c r="I22" s="21"/>
      <c r="J22" s="21"/>
      <c r="K22" s="21"/>
      <c r="L22" s="21"/>
      <c r="M22" s="21"/>
      <c r="N22" s="21"/>
      <c r="O22" s="21" t="s">
        <v>328</v>
      </c>
      <c r="P22" s="21"/>
      <c r="Q22" s="21"/>
      <c r="R22" s="21"/>
      <c r="S22" s="21"/>
      <c r="T22" s="21"/>
      <c r="U22" s="21"/>
      <c r="V22" s="21"/>
      <c r="W22" s="21"/>
      <c r="X22" s="21"/>
      <c r="Y22" s="21"/>
      <c r="Z22" s="21"/>
      <c r="AA22" s="21"/>
      <c r="AB22" s="63">
        <v>1</v>
      </c>
    </row>
    <row r="23" spans="1:28">
      <c r="A23" s="21"/>
      <c r="B23" s="54" t="s">
        <v>546</v>
      </c>
      <c r="C23" s="21"/>
      <c r="D23" s="21"/>
      <c r="E23" s="21"/>
      <c r="F23" s="21"/>
      <c r="G23" s="21"/>
      <c r="H23" s="21"/>
      <c r="I23" s="21"/>
      <c r="J23" s="21"/>
      <c r="K23" s="21"/>
      <c r="L23" s="21"/>
      <c r="M23" s="21"/>
      <c r="N23" s="21"/>
      <c r="O23" s="21" t="s">
        <v>327</v>
      </c>
      <c r="P23" s="21"/>
      <c r="Q23" s="21"/>
      <c r="R23" s="21"/>
      <c r="S23" s="21"/>
      <c r="T23" s="21"/>
      <c r="U23" s="21"/>
      <c r="V23" s="21"/>
      <c r="W23" s="21"/>
      <c r="X23" s="21"/>
      <c r="Y23" s="21"/>
      <c r="Z23" s="21"/>
      <c r="AA23" s="21"/>
      <c r="AB23" s="63">
        <v>1</v>
      </c>
    </row>
    <row r="24" spans="1:28">
      <c r="A24" s="21"/>
      <c r="B24" s="21" t="s">
        <v>258</v>
      </c>
      <c r="C24" s="21"/>
      <c r="D24" s="21"/>
      <c r="E24" s="21"/>
      <c r="F24" s="21"/>
      <c r="G24" s="21"/>
      <c r="H24" s="21"/>
      <c r="I24" s="21"/>
      <c r="J24" s="21"/>
      <c r="K24" s="21"/>
      <c r="L24" s="21"/>
      <c r="M24" s="21"/>
      <c r="N24" s="21"/>
      <c r="O24" s="21" t="s">
        <v>299</v>
      </c>
      <c r="P24" s="21"/>
      <c r="Q24" s="21"/>
      <c r="R24" s="21"/>
      <c r="S24" s="21"/>
      <c r="T24" s="21"/>
      <c r="U24" s="21"/>
      <c r="V24" s="21"/>
      <c r="W24" s="21"/>
      <c r="X24" s="21"/>
      <c r="Y24" s="21"/>
      <c r="Z24" s="21"/>
      <c r="AA24" s="21"/>
      <c r="AB24" s="63">
        <v>1</v>
      </c>
    </row>
    <row r="25" spans="1:28">
      <c r="A25" s="21"/>
      <c r="B25" s="21" t="s">
        <v>545</v>
      </c>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63">
        <v>1</v>
      </c>
    </row>
    <row r="26" spans="1:28">
      <c r="A26" s="21"/>
      <c r="B26" s="21"/>
      <c r="C26" s="21"/>
      <c r="D26" s="21"/>
      <c r="E26" s="21"/>
      <c r="F26" s="21"/>
      <c r="G26" s="21"/>
      <c r="H26" s="21"/>
      <c r="I26" s="21"/>
      <c r="J26" s="21"/>
      <c r="K26" s="21"/>
      <c r="L26" s="21"/>
      <c r="M26" s="21"/>
      <c r="N26" s="21"/>
      <c r="O26" s="54" t="s">
        <v>326</v>
      </c>
      <c r="P26" s="21"/>
      <c r="Q26" s="21"/>
      <c r="R26" s="21"/>
      <c r="S26" s="21"/>
      <c r="T26" s="21"/>
      <c r="U26" s="21"/>
      <c r="V26" s="21"/>
      <c r="W26" s="21"/>
      <c r="X26" s="21"/>
      <c r="Y26" s="21"/>
      <c r="Z26" s="21"/>
      <c r="AA26" s="21"/>
      <c r="AB26" s="63">
        <v>1</v>
      </c>
    </row>
    <row r="27" spans="1:28">
      <c r="A27" s="21"/>
      <c r="B27" s="21" t="s">
        <v>544</v>
      </c>
      <c r="C27" s="21"/>
      <c r="D27" s="21"/>
      <c r="E27" s="21"/>
      <c r="F27" s="21"/>
      <c r="G27" s="21"/>
      <c r="H27" s="21"/>
      <c r="I27" s="21"/>
      <c r="J27" s="21"/>
      <c r="K27" s="21"/>
      <c r="L27" s="21"/>
      <c r="M27" s="21"/>
      <c r="N27" s="21"/>
      <c r="O27" s="21" t="s">
        <v>325</v>
      </c>
      <c r="P27" s="21"/>
      <c r="Q27" s="21"/>
      <c r="R27" s="21"/>
      <c r="S27" s="21"/>
      <c r="T27" s="21"/>
      <c r="U27" s="21"/>
      <c r="V27" s="21"/>
      <c r="W27" s="21"/>
      <c r="X27" s="21"/>
      <c r="Y27" s="21"/>
      <c r="Z27" s="21"/>
      <c r="AA27" s="21"/>
      <c r="AB27" s="63">
        <v>1</v>
      </c>
    </row>
    <row r="28" spans="1:28">
      <c r="A28" s="21"/>
      <c r="B28" s="21" t="s">
        <v>543</v>
      </c>
      <c r="C28" s="21"/>
      <c r="D28" s="21"/>
      <c r="E28" s="21"/>
      <c r="F28" s="21"/>
      <c r="G28" s="21"/>
      <c r="H28" s="21"/>
      <c r="I28" s="21"/>
      <c r="J28" s="21"/>
      <c r="K28" s="21"/>
      <c r="L28" s="21"/>
      <c r="M28" s="21"/>
      <c r="N28" s="21"/>
      <c r="O28" s="21" t="s">
        <v>324</v>
      </c>
      <c r="P28" s="21"/>
      <c r="Q28" s="21"/>
      <c r="R28" s="21"/>
      <c r="S28" s="21"/>
      <c r="T28" s="21"/>
      <c r="U28" s="21"/>
      <c r="V28" s="21"/>
      <c r="W28" s="21"/>
      <c r="X28" s="21"/>
      <c r="Y28" s="21"/>
      <c r="Z28" s="21"/>
      <c r="AA28" s="21"/>
      <c r="AB28" s="63">
        <v>1</v>
      </c>
    </row>
    <row r="29" spans="1:28">
      <c r="A29" s="21"/>
      <c r="B29" s="21"/>
      <c r="C29" s="21"/>
      <c r="D29" s="21"/>
      <c r="E29" s="21"/>
      <c r="F29" s="21"/>
      <c r="G29" s="21"/>
      <c r="H29" s="21"/>
      <c r="I29" s="21"/>
      <c r="J29" s="21"/>
      <c r="K29" s="21"/>
      <c r="L29" s="21"/>
      <c r="M29" s="21"/>
      <c r="N29" s="21"/>
      <c r="O29" s="21" t="s">
        <v>323</v>
      </c>
      <c r="P29" s="21"/>
      <c r="Q29" s="21"/>
      <c r="R29" s="21"/>
      <c r="S29" s="21"/>
      <c r="T29" s="21"/>
      <c r="U29" s="21"/>
      <c r="V29" s="21"/>
      <c r="W29" s="21"/>
      <c r="X29" s="21"/>
      <c r="Y29" s="21"/>
      <c r="Z29" s="21"/>
      <c r="AA29" s="21"/>
      <c r="AB29" s="63">
        <v>1</v>
      </c>
    </row>
    <row r="30" spans="1:28">
      <c r="A30" s="21"/>
      <c r="B30" s="21" t="s">
        <v>253</v>
      </c>
      <c r="C30" s="21"/>
      <c r="D30" s="21"/>
      <c r="E30" s="21"/>
      <c r="F30" s="21"/>
      <c r="G30" s="21"/>
      <c r="H30" s="21"/>
      <c r="I30" s="21"/>
      <c r="J30" s="21"/>
      <c r="K30" s="21"/>
      <c r="L30" s="21"/>
      <c r="M30" s="21"/>
      <c r="N30" s="21"/>
      <c r="O30" s="21" t="s">
        <v>322</v>
      </c>
      <c r="P30" s="21"/>
      <c r="Q30" s="21"/>
      <c r="R30" s="21"/>
      <c r="S30" s="21"/>
      <c r="T30" s="21"/>
      <c r="U30" s="21"/>
      <c r="V30" s="21"/>
      <c r="W30" s="21"/>
      <c r="X30" s="21"/>
      <c r="Y30" s="21"/>
      <c r="Z30" s="21"/>
      <c r="AA30" s="21"/>
      <c r="AB30" s="63">
        <v>1</v>
      </c>
    </row>
    <row r="31" spans="1:28">
      <c r="A31" s="21"/>
      <c r="B31" s="21" t="s">
        <v>542</v>
      </c>
      <c r="C31" s="21"/>
      <c r="D31" s="21"/>
      <c r="E31" s="21"/>
      <c r="F31" s="21"/>
      <c r="G31" s="21"/>
      <c r="H31" s="21"/>
      <c r="I31" s="21"/>
      <c r="J31" s="21"/>
      <c r="K31" s="21"/>
      <c r="L31" s="21"/>
      <c r="M31" s="21"/>
      <c r="N31" s="21"/>
      <c r="O31" s="21" t="s">
        <v>321</v>
      </c>
      <c r="P31" s="21"/>
      <c r="Q31" s="21"/>
      <c r="R31" s="21"/>
      <c r="S31" s="21"/>
      <c r="T31" s="21"/>
      <c r="U31" s="21"/>
      <c r="V31" s="21"/>
      <c r="W31" s="21"/>
      <c r="X31" s="21"/>
      <c r="Y31" s="21"/>
      <c r="Z31" s="21"/>
      <c r="AA31" s="21"/>
      <c r="AB31" s="63">
        <v>1</v>
      </c>
    </row>
    <row r="32" spans="1:28">
      <c r="A32" s="21"/>
      <c r="B32" s="21" t="s">
        <v>541</v>
      </c>
      <c r="C32" s="21"/>
      <c r="D32" s="21"/>
      <c r="E32" s="21"/>
      <c r="F32" s="21"/>
      <c r="G32" s="21"/>
      <c r="H32" s="21"/>
      <c r="I32" s="21"/>
      <c r="J32" s="21"/>
      <c r="K32" s="21"/>
      <c r="L32" s="21"/>
      <c r="M32" s="21"/>
      <c r="N32" s="21"/>
      <c r="O32" s="21" t="s">
        <v>320</v>
      </c>
      <c r="P32" s="21"/>
      <c r="Q32" s="21"/>
      <c r="R32" s="21"/>
      <c r="S32" s="21"/>
      <c r="T32" s="21"/>
      <c r="U32" s="21"/>
      <c r="V32" s="21"/>
      <c r="W32" s="21"/>
      <c r="X32" s="21"/>
      <c r="Y32" s="21"/>
      <c r="Z32" s="21"/>
      <c r="AA32" s="21"/>
      <c r="AB32" s="63">
        <v>1</v>
      </c>
    </row>
    <row r="33" spans="1:28">
      <c r="A33" s="21"/>
      <c r="B33" s="21" t="s">
        <v>540</v>
      </c>
      <c r="C33" s="21"/>
      <c r="D33" s="21"/>
      <c r="E33" s="21"/>
      <c r="F33" s="21"/>
      <c r="G33" s="21"/>
      <c r="H33" s="21"/>
      <c r="I33" s="21"/>
      <c r="J33" s="21"/>
      <c r="K33" s="21"/>
      <c r="L33" s="21"/>
      <c r="M33" s="21"/>
      <c r="N33" s="21"/>
      <c r="O33" s="21" t="s">
        <v>319</v>
      </c>
      <c r="P33" s="21"/>
      <c r="Q33" s="21"/>
      <c r="R33" s="21"/>
      <c r="S33" s="21"/>
      <c r="T33" s="21"/>
      <c r="U33" s="21"/>
      <c r="V33" s="21"/>
      <c r="W33" s="21"/>
      <c r="X33" s="21"/>
      <c r="Y33" s="21"/>
      <c r="Z33" s="21"/>
      <c r="AA33" s="21"/>
      <c r="AB33" s="63">
        <v>1</v>
      </c>
    </row>
    <row r="34" spans="1:2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63">
        <v>1</v>
      </c>
    </row>
    <row r="35" spans="1:28">
      <c r="A35" s="21"/>
      <c r="B35" s="21" t="s">
        <v>539</v>
      </c>
      <c r="C35" s="21"/>
      <c r="D35" s="21"/>
      <c r="E35" s="21"/>
      <c r="F35" s="21"/>
      <c r="G35" s="21"/>
      <c r="H35" s="21"/>
      <c r="I35" s="21"/>
      <c r="J35" s="21"/>
      <c r="K35" s="21"/>
      <c r="L35" s="21"/>
      <c r="M35" s="21"/>
      <c r="N35" s="21"/>
      <c r="O35" s="54" t="s">
        <v>318</v>
      </c>
      <c r="P35" s="21"/>
      <c r="Q35" s="21"/>
      <c r="R35" s="21"/>
      <c r="S35" s="21"/>
      <c r="T35" s="21"/>
      <c r="U35" s="21"/>
      <c r="V35" s="21"/>
      <c r="W35" s="21"/>
      <c r="X35" s="21"/>
      <c r="Y35" s="21"/>
      <c r="Z35" s="21"/>
      <c r="AA35" s="21"/>
      <c r="AB35" s="63">
        <v>1</v>
      </c>
    </row>
    <row r="36" spans="1:28">
      <c r="A36" s="21"/>
      <c r="B36" s="21" t="s">
        <v>538</v>
      </c>
      <c r="C36" s="21"/>
      <c r="D36" s="21"/>
      <c r="E36" s="21"/>
      <c r="F36" s="21"/>
      <c r="G36" s="21"/>
      <c r="H36" s="21"/>
      <c r="I36" s="21"/>
      <c r="J36" s="21"/>
      <c r="K36" s="21"/>
      <c r="L36" s="21"/>
      <c r="M36" s="21"/>
      <c r="N36" s="21"/>
      <c r="O36" s="21" t="s">
        <v>317</v>
      </c>
      <c r="P36" s="21"/>
      <c r="Q36" s="21"/>
      <c r="R36" s="21"/>
      <c r="S36" s="21"/>
      <c r="T36" s="21"/>
      <c r="U36" s="21"/>
      <c r="V36" s="21"/>
      <c r="W36" s="21"/>
      <c r="X36" s="21"/>
      <c r="Y36" s="21"/>
      <c r="Z36" s="21"/>
      <c r="AA36" s="21"/>
      <c r="AB36" s="63">
        <v>1</v>
      </c>
    </row>
    <row r="37" spans="1:28">
      <c r="A37" s="21"/>
      <c r="B37" s="21"/>
      <c r="C37" s="21"/>
      <c r="D37" s="21"/>
      <c r="E37" s="21"/>
      <c r="F37" s="21"/>
      <c r="G37" s="21"/>
      <c r="H37" s="21"/>
      <c r="I37" s="21"/>
      <c r="J37" s="21"/>
      <c r="K37" s="21"/>
      <c r="L37" s="21"/>
      <c r="M37" s="21"/>
      <c r="N37" s="21"/>
      <c r="O37" s="21" t="s">
        <v>316</v>
      </c>
      <c r="P37" s="21"/>
      <c r="Q37" s="21"/>
      <c r="R37" s="21"/>
      <c r="S37" s="21"/>
      <c r="T37" s="21"/>
      <c r="U37" s="21"/>
      <c r="V37" s="21"/>
      <c r="W37" s="21"/>
      <c r="X37" s="21"/>
      <c r="Y37" s="21"/>
      <c r="Z37" s="21"/>
      <c r="AA37" s="21"/>
      <c r="AB37" s="63">
        <v>1</v>
      </c>
    </row>
    <row r="38" spans="1:28">
      <c r="A38" s="21"/>
      <c r="B38" s="21" t="s">
        <v>537</v>
      </c>
      <c r="C38" s="21"/>
      <c r="D38" s="21"/>
      <c r="E38" s="21"/>
      <c r="F38" s="21"/>
      <c r="G38" s="21"/>
      <c r="H38" s="21"/>
      <c r="I38" s="21"/>
      <c r="J38" s="21"/>
      <c r="K38" s="21"/>
      <c r="L38" s="21"/>
      <c r="M38" s="21"/>
      <c r="N38" s="21"/>
      <c r="O38" s="21" t="s">
        <v>315</v>
      </c>
      <c r="P38" s="21"/>
      <c r="Q38" s="21"/>
      <c r="R38" s="21"/>
      <c r="S38" s="21"/>
      <c r="T38" s="21"/>
      <c r="U38" s="21"/>
      <c r="V38" s="21"/>
      <c r="W38" s="21"/>
      <c r="X38" s="21"/>
      <c r="Y38" s="21"/>
      <c r="Z38" s="21"/>
      <c r="AA38" s="21"/>
      <c r="AB38" s="63">
        <v>1</v>
      </c>
    </row>
    <row r="39" spans="1:28">
      <c r="A39" s="21"/>
      <c r="B39" s="21"/>
      <c r="C39" s="21"/>
      <c r="D39" s="21"/>
      <c r="E39" s="21"/>
      <c r="F39" s="21"/>
      <c r="G39" s="21"/>
      <c r="H39" s="21"/>
      <c r="I39" s="21"/>
      <c r="J39" s="21"/>
      <c r="K39" s="21"/>
      <c r="L39" s="21"/>
      <c r="M39" s="21"/>
      <c r="N39" s="21"/>
      <c r="O39" s="21" t="s">
        <v>314</v>
      </c>
      <c r="P39" s="21"/>
      <c r="Q39" s="21"/>
      <c r="R39" s="21"/>
      <c r="S39" s="21"/>
      <c r="T39" s="21"/>
      <c r="U39" s="21"/>
      <c r="V39" s="21"/>
      <c r="W39" s="21"/>
      <c r="X39" s="21"/>
      <c r="Y39" s="21"/>
      <c r="Z39" s="21"/>
      <c r="AA39" s="21"/>
      <c r="AB39" s="63">
        <v>1</v>
      </c>
    </row>
    <row r="40" spans="1:2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63">
        <v>1</v>
      </c>
    </row>
    <row r="41" spans="1:28">
      <c r="A41" s="21"/>
      <c r="B41" s="21"/>
      <c r="C41" s="21"/>
      <c r="D41" s="21"/>
      <c r="E41" s="21"/>
      <c r="F41" s="21"/>
      <c r="G41" s="21"/>
      <c r="H41" s="21"/>
      <c r="I41" s="21"/>
      <c r="J41" s="21"/>
      <c r="K41" s="21"/>
      <c r="L41" s="21"/>
      <c r="M41" s="21"/>
      <c r="N41" s="21"/>
      <c r="O41" s="54" t="s">
        <v>313</v>
      </c>
      <c r="P41" s="21"/>
      <c r="Q41" s="21"/>
      <c r="R41" s="21"/>
      <c r="S41" s="21"/>
      <c r="T41" s="21"/>
      <c r="U41" s="21"/>
      <c r="V41" s="21"/>
      <c r="W41" s="21"/>
      <c r="X41" s="21"/>
      <c r="Y41" s="21"/>
      <c r="Z41" s="21"/>
      <c r="AA41" s="21"/>
      <c r="AB41" s="63">
        <v>1</v>
      </c>
    </row>
    <row r="42" spans="1:28">
      <c r="A42" s="21"/>
      <c r="B42" s="21" t="s">
        <v>536</v>
      </c>
      <c r="C42" s="21"/>
      <c r="D42" s="21"/>
      <c r="E42" s="21"/>
      <c r="F42" s="21"/>
      <c r="G42" s="21"/>
      <c r="H42" s="21"/>
      <c r="I42" s="21"/>
      <c r="J42" s="21"/>
      <c r="K42" s="21"/>
      <c r="L42" s="21"/>
      <c r="M42" s="21"/>
      <c r="N42" s="21"/>
      <c r="O42" s="21" t="s">
        <v>312</v>
      </c>
      <c r="P42" s="21"/>
      <c r="Q42" s="21"/>
      <c r="R42" s="21"/>
      <c r="S42" s="21"/>
      <c r="T42" s="21"/>
      <c r="U42" s="21"/>
      <c r="V42" s="21"/>
      <c r="W42" s="21"/>
      <c r="X42" s="21"/>
      <c r="Y42" s="21"/>
      <c r="Z42" s="21"/>
      <c r="AA42" s="21"/>
      <c r="AB42" s="63">
        <v>1</v>
      </c>
    </row>
    <row r="43" spans="1:28">
      <c r="A43" s="21"/>
      <c r="B43" s="52" t="s">
        <v>535</v>
      </c>
      <c r="C43" s="21"/>
      <c r="D43" s="21"/>
      <c r="E43" s="21"/>
      <c r="F43" s="21"/>
      <c r="G43" s="21"/>
      <c r="H43" s="21"/>
      <c r="I43" s="21"/>
      <c r="J43" s="21"/>
      <c r="K43" s="21"/>
      <c r="L43" s="21"/>
      <c r="M43" s="21"/>
      <c r="N43" s="21"/>
      <c r="O43" s="21" t="s">
        <v>311</v>
      </c>
      <c r="P43" s="21"/>
      <c r="Q43" s="21"/>
      <c r="R43" s="21"/>
      <c r="S43" s="21"/>
      <c r="T43" s="21"/>
      <c r="U43" s="21"/>
      <c r="V43" s="21"/>
      <c r="W43" s="21"/>
      <c r="X43" s="21"/>
      <c r="Y43" s="21"/>
      <c r="Z43" s="21"/>
      <c r="AA43" s="21"/>
      <c r="AB43" s="63">
        <v>1</v>
      </c>
    </row>
    <row r="44" spans="1:28">
      <c r="A44" s="21"/>
      <c r="B44" s="21"/>
      <c r="C44" s="21"/>
      <c r="D44" s="21"/>
      <c r="E44" s="21"/>
      <c r="F44" s="21"/>
      <c r="G44" s="21"/>
      <c r="H44" s="21"/>
      <c r="I44" s="21"/>
      <c r="J44" s="21"/>
      <c r="K44" s="21"/>
      <c r="L44" s="21"/>
      <c r="M44" s="21"/>
      <c r="N44" s="21"/>
      <c r="O44" s="21" t="s">
        <v>310</v>
      </c>
      <c r="P44" s="21"/>
      <c r="Q44" s="21"/>
      <c r="R44" s="21"/>
      <c r="S44" s="21"/>
      <c r="T44" s="21"/>
      <c r="U44" s="21"/>
      <c r="V44" s="21"/>
      <c r="W44" s="21"/>
      <c r="X44" s="21"/>
      <c r="Y44" s="21"/>
      <c r="Z44" s="21"/>
      <c r="AA44" s="21"/>
      <c r="AB44" s="63">
        <v>1</v>
      </c>
    </row>
    <row r="45" spans="1:28">
      <c r="A45" s="21"/>
      <c r="B45" s="21" t="s">
        <v>534</v>
      </c>
      <c r="C45" s="21"/>
      <c r="D45" s="21"/>
      <c r="E45" s="21"/>
      <c r="F45" s="21"/>
      <c r="G45" s="21"/>
      <c r="H45" s="21"/>
      <c r="I45" s="21"/>
      <c r="J45" s="21"/>
      <c r="K45" s="21"/>
      <c r="L45" s="21"/>
      <c r="M45" s="21"/>
      <c r="N45" s="21"/>
      <c r="O45" s="21" t="s">
        <v>309</v>
      </c>
      <c r="P45" s="21"/>
      <c r="Q45" s="21"/>
      <c r="R45" s="21"/>
      <c r="S45" s="21"/>
      <c r="T45" s="21"/>
      <c r="U45" s="21"/>
      <c r="V45" s="21"/>
      <c r="W45" s="21"/>
      <c r="X45" s="21"/>
      <c r="Y45" s="21"/>
      <c r="Z45" s="21"/>
      <c r="AA45" s="21"/>
      <c r="AB45" s="63">
        <v>1</v>
      </c>
    </row>
    <row r="46" spans="1:28">
      <c r="A46" s="21"/>
      <c r="B46" s="52" t="s">
        <v>533</v>
      </c>
      <c r="C46" s="21"/>
      <c r="D46" s="21"/>
      <c r="E46" s="21"/>
      <c r="F46" s="21"/>
      <c r="G46" s="21"/>
      <c r="H46" s="21"/>
      <c r="I46" s="21"/>
      <c r="J46" s="21"/>
      <c r="K46" s="21"/>
      <c r="L46" s="21"/>
      <c r="M46" s="21"/>
      <c r="N46" s="21"/>
      <c r="O46" s="21" t="s">
        <v>308</v>
      </c>
      <c r="P46" s="21"/>
      <c r="Q46" s="21"/>
      <c r="R46" s="21"/>
      <c r="S46" s="21"/>
      <c r="T46" s="21"/>
      <c r="U46" s="21"/>
      <c r="V46" s="21"/>
      <c r="W46" s="21"/>
      <c r="X46" s="21"/>
      <c r="Y46" s="21"/>
      <c r="Z46" s="21"/>
      <c r="AA46" s="21"/>
      <c r="AB46" s="63">
        <v>1</v>
      </c>
    </row>
    <row r="47" spans="1:28">
      <c r="A47" s="21"/>
      <c r="B47" s="21"/>
      <c r="C47" s="21"/>
      <c r="D47" s="21"/>
      <c r="E47" s="21"/>
      <c r="F47" s="21"/>
      <c r="G47" s="21"/>
      <c r="H47" s="21"/>
      <c r="I47" s="21"/>
      <c r="J47" s="21"/>
      <c r="K47" s="21"/>
      <c r="L47" s="21"/>
      <c r="M47" s="21"/>
      <c r="N47" s="21"/>
      <c r="O47" s="21" t="s">
        <v>307</v>
      </c>
      <c r="P47" s="21"/>
      <c r="Q47" s="21"/>
      <c r="R47" s="21"/>
      <c r="S47" s="21"/>
      <c r="T47" s="21"/>
      <c r="U47" s="21"/>
      <c r="V47" s="21"/>
      <c r="W47" s="21"/>
      <c r="X47" s="21"/>
      <c r="Y47" s="21"/>
      <c r="Z47" s="21"/>
      <c r="AA47" s="21"/>
      <c r="AB47" s="63">
        <v>1</v>
      </c>
    </row>
    <row r="48" spans="1:28">
      <c r="A48" s="21"/>
      <c r="B48" s="21" t="s">
        <v>532</v>
      </c>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63">
        <v>1</v>
      </c>
    </row>
    <row r="49" spans="1:28">
      <c r="A49" s="21"/>
      <c r="B49" s="52" t="s">
        <v>531</v>
      </c>
      <c r="C49" s="21"/>
      <c r="D49" s="21"/>
      <c r="E49" s="21"/>
      <c r="F49" s="21"/>
      <c r="G49" s="21"/>
      <c r="H49" s="21"/>
      <c r="I49" s="21"/>
      <c r="J49" s="21"/>
      <c r="K49" s="21"/>
      <c r="L49" s="21"/>
      <c r="M49" s="21"/>
      <c r="N49" s="21"/>
      <c r="O49" s="54" t="s">
        <v>306</v>
      </c>
      <c r="P49" s="21"/>
      <c r="Q49" s="21"/>
      <c r="R49" s="21"/>
      <c r="S49" s="21"/>
      <c r="T49" s="21"/>
      <c r="U49" s="21"/>
      <c r="V49" s="21"/>
      <c r="W49" s="21"/>
      <c r="X49" s="21"/>
      <c r="Y49" s="21"/>
      <c r="Z49" s="21"/>
      <c r="AA49" s="21"/>
      <c r="AB49" s="63">
        <v>1</v>
      </c>
    </row>
    <row r="50" spans="1:28">
      <c r="A50" s="21"/>
      <c r="B50" s="21"/>
      <c r="C50" s="21"/>
      <c r="D50" s="21"/>
      <c r="E50" s="21"/>
      <c r="F50" s="21"/>
      <c r="G50" s="21"/>
      <c r="H50" s="21"/>
      <c r="I50" s="21"/>
      <c r="J50" s="21"/>
      <c r="K50" s="21"/>
      <c r="L50" s="21"/>
      <c r="M50" s="21"/>
      <c r="N50" s="21"/>
      <c r="O50" s="21" t="s">
        <v>305</v>
      </c>
      <c r="P50" s="21"/>
      <c r="Q50" s="21"/>
      <c r="R50" s="21"/>
      <c r="S50" s="21"/>
      <c r="T50" s="21"/>
      <c r="U50" s="21"/>
      <c r="V50" s="21"/>
      <c r="W50" s="21"/>
      <c r="X50" s="21"/>
      <c r="Y50" s="21"/>
      <c r="Z50" s="21"/>
      <c r="AA50" s="21"/>
      <c r="AB50" s="63">
        <v>1</v>
      </c>
    </row>
    <row r="51" spans="1:28">
      <c r="A51" s="21"/>
      <c r="B51" s="21" t="s">
        <v>530</v>
      </c>
      <c r="C51" s="21"/>
      <c r="D51" s="21"/>
      <c r="E51" s="21"/>
      <c r="F51" s="21"/>
      <c r="G51" s="21"/>
      <c r="H51" s="21"/>
      <c r="I51" s="21"/>
      <c r="J51" s="21"/>
      <c r="K51" s="21"/>
      <c r="L51" s="21"/>
      <c r="M51" s="21"/>
      <c r="N51" s="21"/>
      <c r="O51" s="21" t="s">
        <v>304</v>
      </c>
      <c r="P51" s="21"/>
      <c r="Q51" s="21"/>
      <c r="R51" s="21"/>
      <c r="S51" s="21"/>
      <c r="T51" s="21"/>
      <c r="U51" s="21"/>
      <c r="V51" s="21"/>
      <c r="W51" s="21"/>
      <c r="X51" s="21"/>
      <c r="Y51" s="21"/>
      <c r="Z51" s="21"/>
      <c r="AA51" s="21"/>
      <c r="AB51" s="63">
        <v>1</v>
      </c>
    </row>
    <row r="52" spans="1:28">
      <c r="A52" s="21"/>
      <c r="B52" s="52" t="s">
        <v>529</v>
      </c>
      <c r="C52" s="21"/>
      <c r="D52" s="21"/>
      <c r="E52" s="21"/>
      <c r="F52" s="21"/>
      <c r="G52" s="21"/>
      <c r="H52" s="21"/>
      <c r="I52" s="21"/>
      <c r="J52" s="21"/>
      <c r="K52" s="21"/>
      <c r="L52" s="21"/>
      <c r="M52" s="21"/>
      <c r="N52" s="21"/>
      <c r="O52" s="21" t="s">
        <v>303</v>
      </c>
      <c r="P52" s="21"/>
      <c r="Q52" s="21"/>
      <c r="R52" s="21"/>
      <c r="S52" s="21"/>
      <c r="T52" s="21"/>
      <c r="U52" s="21"/>
      <c r="V52" s="21"/>
      <c r="W52" s="21"/>
      <c r="X52" s="21"/>
      <c r="Y52" s="21"/>
      <c r="Z52" s="21"/>
      <c r="AA52" s="21"/>
      <c r="AB52" s="63">
        <v>1</v>
      </c>
    </row>
    <row r="53" spans="1:28">
      <c r="A53" s="21"/>
      <c r="B53" s="21"/>
      <c r="C53" s="21"/>
      <c r="D53" s="21"/>
      <c r="E53" s="21"/>
      <c r="F53" s="21"/>
      <c r="G53" s="21"/>
      <c r="H53" s="21"/>
      <c r="I53" s="21"/>
      <c r="J53" s="21"/>
      <c r="K53" s="21"/>
      <c r="L53" s="21"/>
      <c r="M53" s="21"/>
      <c r="N53" s="21"/>
      <c r="O53" s="21" t="s">
        <v>302</v>
      </c>
      <c r="P53" s="21"/>
      <c r="Q53" s="21"/>
      <c r="R53" s="21"/>
      <c r="S53" s="21"/>
      <c r="T53" s="21"/>
      <c r="U53" s="21"/>
      <c r="V53" s="21"/>
      <c r="W53" s="21"/>
      <c r="X53" s="21"/>
      <c r="Y53" s="21"/>
      <c r="Z53" s="21"/>
      <c r="AA53" s="21"/>
      <c r="AB53" s="63">
        <v>1</v>
      </c>
    </row>
    <row r="54" spans="1:28">
      <c r="A54" s="21"/>
      <c r="B54" s="21" t="s">
        <v>528</v>
      </c>
      <c r="C54" s="21"/>
      <c r="D54" s="21"/>
      <c r="E54" s="21"/>
      <c r="F54" s="21"/>
      <c r="G54" s="21"/>
      <c r="H54" s="21"/>
      <c r="I54" s="21"/>
      <c r="J54" s="21"/>
      <c r="K54" s="21"/>
      <c r="L54" s="21"/>
      <c r="M54" s="21"/>
      <c r="N54" s="21"/>
      <c r="O54" s="21" t="s">
        <v>301</v>
      </c>
      <c r="P54" s="21"/>
      <c r="Q54" s="21"/>
      <c r="R54" s="21"/>
      <c r="S54" s="21"/>
      <c r="T54" s="21"/>
      <c r="U54" s="21"/>
      <c r="V54" s="21"/>
      <c r="W54" s="21"/>
      <c r="X54" s="21"/>
      <c r="Y54" s="21"/>
      <c r="Z54" s="21"/>
      <c r="AA54" s="21"/>
      <c r="AB54" s="63">
        <v>1</v>
      </c>
    </row>
    <row r="55" spans="1:28">
      <c r="A55" s="21"/>
      <c r="B55" s="52" t="s">
        <v>527</v>
      </c>
      <c r="C55" s="21"/>
      <c r="D55" s="21"/>
      <c r="E55" s="21"/>
      <c r="F55" s="21"/>
      <c r="G55" s="21"/>
      <c r="H55" s="21"/>
      <c r="I55" s="21"/>
      <c r="J55" s="21"/>
      <c r="K55" s="21"/>
      <c r="L55" s="21"/>
      <c r="M55" s="21"/>
      <c r="N55" s="21"/>
      <c r="O55" s="21" t="s">
        <v>300</v>
      </c>
      <c r="P55" s="21"/>
      <c r="Q55" s="21"/>
      <c r="R55" s="21"/>
      <c r="S55" s="21"/>
      <c r="T55" s="21"/>
      <c r="U55" s="21"/>
      <c r="V55" s="21"/>
      <c r="W55" s="21"/>
      <c r="X55" s="21"/>
      <c r="Y55" s="21"/>
      <c r="Z55" s="21"/>
      <c r="AA55" s="21"/>
      <c r="AB55" s="63">
        <v>1</v>
      </c>
    </row>
    <row r="56" spans="1:28">
      <c r="A56" s="21"/>
      <c r="B56" s="21"/>
      <c r="C56" s="21"/>
      <c r="D56" s="21"/>
      <c r="E56" s="21"/>
      <c r="F56" s="21"/>
      <c r="G56" s="21"/>
      <c r="H56" s="21"/>
      <c r="I56" s="21"/>
      <c r="J56" s="21"/>
      <c r="K56" s="21"/>
      <c r="L56" s="21"/>
      <c r="M56" s="21"/>
      <c r="N56" s="21"/>
      <c r="O56" s="21" t="s">
        <v>299</v>
      </c>
      <c r="P56" s="21"/>
      <c r="Q56" s="21"/>
      <c r="R56" s="21"/>
      <c r="S56" s="21"/>
      <c r="T56" s="21"/>
      <c r="U56" s="21"/>
      <c r="V56" s="21"/>
      <c r="W56" s="21"/>
      <c r="X56" s="21"/>
      <c r="Y56" s="21"/>
      <c r="Z56" s="21"/>
      <c r="AA56" s="21"/>
      <c r="AB56" s="63">
        <v>1</v>
      </c>
    </row>
    <row r="57" spans="1:28">
      <c r="A57" s="21"/>
      <c r="B57" s="21" t="s">
        <v>526</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63">
        <v>1</v>
      </c>
    </row>
    <row r="58" spans="1:28">
      <c r="A58" s="21"/>
      <c r="B58" s="52" t="s">
        <v>525</v>
      </c>
      <c r="C58" s="21"/>
      <c r="D58" s="21"/>
      <c r="E58" s="21"/>
      <c r="F58" s="21"/>
      <c r="G58" s="21"/>
      <c r="H58" s="21"/>
      <c r="I58" s="21"/>
      <c r="J58" s="21"/>
      <c r="K58" s="21"/>
      <c r="L58" s="21"/>
      <c r="M58" s="21"/>
      <c r="N58" s="21"/>
      <c r="O58" s="54" t="s">
        <v>298</v>
      </c>
      <c r="P58" s="21"/>
      <c r="Q58" s="21"/>
      <c r="R58" s="21"/>
      <c r="S58" s="21"/>
      <c r="T58" s="21"/>
      <c r="U58" s="21"/>
      <c r="V58" s="21"/>
      <c r="W58" s="21"/>
      <c r="X58" s="21"/>
      <c r="Y58" s="21"/>
      <c r="Z58" s="21"/>
      <c r="AA58" s="21"/>
      <c r="AB58" s="63">
        <v>1</v>
      </c>
    </row>
    <row r="59" spans="1:28">
      <c r="A59" s="21"/>
      <c r="B59" s="21"/>
      <c r="C59" s="21"/>
      <c r="D59" s="21"/>
      <c r="E59" s="21"/>
      <c r="F59" s="21"/>
      <c r="G59" s="21"/>
      <c r="H59" s="21"/>
      <c r="I59" s="21"/>
      <c r="J59" s="21"/>
      <c r="K59" s="21"/>
      <c r="L59" s="21"/>
      <c r="M59" s="21"/>
      <c r="N59" s="21"/>
      <c r="O59" s="21" t="s">
        <v>297</v>
      </c>
      <c r="P59" s="21"/>
      <c r="Q59" s="21"/>
      <c r="R59" s="21"/>
      <c r="S59" s="21"/>
      <c r="T59" s="21"/>
      <c r="U59" s="21"/>
      <c r="V59" s="21"/>
      <c r="W59" s="21"/>
      <c r="X59" s="21"/>
      <c r="Y59" s="21"/>
      <c r="Z59" s="21"/>
      <c r="AA59" s="21"/>
      <c r="AB59" s="63">
        <v>1</v>
      </c>
    </row>
    <row r="60" spans="1:28" ht="18">
      <c r="A60" s="21"/>
      <c r="B60" s="48" t="s">
        <v>524</v>
      </c>
      <c r="C60" s="21"/>
      <c r="D60" s="21"/>
      <c r="E60" s="21"/>
      <c r="F60" s="21"/>
      <c r="G60" s="21"/>
      <c r="H60" s="21"/>
      <c r="I60" s="21"/>
      <c r="J60" s="21"/>
      <c r="K60" s="21"/>
      <c r="L60" s="21"/>
      <c r="M60" s="21"/>
      <c r="N60" s="21"/>
      <c r="O60" s="21" t="s">
        <v>296</v>
      </c>
      <c r="P60" s="21"/>
      <c r="Q60" s="21"/>
      <c r="R60" s="21"/>
      <c r="S60" s="21"/>
      <c r="T60" s="21"/>
      <c r="U60" s="21"/>
      <c r="V60" s="21"/>
      <c r="W60" s="21"/>
      <c r="X60" s="21"/>
      <c r="Y60" s="21"/>
      <c r="Z60" s="21"/>
      <c r="AA60" s="21"/>
      <c r="AB60" s="63">
        <v>1</v>
      </c>
    </row>
    <row r="61" spans="1:28">
      <c r="A61" s="21"/>
      <c r="B61" s="21"/>
      <c r="C61" s="21"/>
      <c r="D61" s="21"/>
      <c r="E61" s="21"/>
      <c r="F61" s="21"/>
      <c r="G61" s="21"/>
      <c r="H61" s="21"/>
      <c r="I61" s="21"/>
      <c r="J61" s="21"/>
      <c r="K61" s="21"/>
      <c r="L61" s="21"/>
      <c r="M61" s="21"/>
      <c r="N61" s="21"/>
      <c r="O61" s="21" t="s">
        <v>295</v>
      </c>
      <c r="P61" s="21"/>
      <c r="Q61" s="21"/>
      <c r="R61" s="21"/>
      <c r="S61" s="21"/>
      <c r="T61" s="21"/>
      <c r="U61" s="21"/>
      <c r="V61" s="21"/>
      <c r="W61" s="21"/>
      <c r="X61" s="21"/>
      <c r="Y61" s="21"/>
      <c r="Z61" s="21"/>
      <c r="AA61" s="21"/>
      <c r="AB61" s="63">
        <v>1</v>
      </c>
    </row>
    <row r="62" spans="1:28">
      <c r="A62" s="21"/>
      <c r="B62" s="21" t="s">
        <v>523</v>
      </c>
      <c r="C62" s="21"/>
      <c r="D62" s="21"/>
      <c r="E62" s="21"/>
      <c r="F62" s="21"/>
      <c r="G62" s="21"/>
      <c r="H62" s="21"/>
      <c r="I62" s="21"/>
      <c r="J62" s="21"/>
      <c r="K62" s="21"/>
      <c r="L62" s="21"/>
      <c r="M62" s="21"/>
      <c r="N62" s="21"/>
      <c r="O62" s="21" t="s">
        <v>294</v>
      </c>
      <c r="P62" s="21"/>
      <c r="Q62" s="21"/>
      <c r="R62" s="21"/>
      <c r="S62" s="21"/>
      <c r="T62" s="21"/>
      <c r="U62" s="21"/>
      <c r="V62" s="21"/>
      <c r="W62" s="21"/>
      <c r="X62" s="21"/>
      <c r="Y62" s="21"/>
      <c r="Z62" s="21"/>
      <c r="AA62" s="21"/>
      <c r="AB62" s="63">
        <v>1</v>
      </c>
    </row>
    <row r="63" spans="1:28">
      <c r="A63" s="21"/>
      <c r="B63" s="21" t="s">
        <v>522</v>
      </c>
      <c r="C63" s="21"/>
      <c r="D63" s="21"/>
      <c r="E63" s="21"/>
      <c r="F63" s="21"/>
      <c r="G63" s="21"/>
      <c r="H63" s="21"/>
      <c r="I63" s="21"/>
      <c r="J63" s="21"/>
      <c r="K63" s="21"/>
      <c r="L63" s="21"/>
      <c r="M63" s="21"/>
      <c r="N63" s="21"/>
      <c r="O63" s="21" t="s">
        <v>293</v>
      </c>
      <c r="P63" s="21"/>
      <c r="Q63" s="21"/>
      <c r="R63" s="21"/>
      <c r="S63" s="21"/>
      <c r="T63" s="21"/>
      <c r="U63" s="21"/>
      <c r="V63" s="21"/>
      <c r="W63" s="21"/>
      <c r="X63" s="21"/>
      <c r="Y63" s="21"/>
      <c r="Z63" s="21"/>
      <c r="AA63" s="21"/>
      <c r="AB63" s="63">
        <v>1</v>
      </c>
    </row>
    <row r="64" spans="1:28">
      <c r="A64" s="21"/>
      <c r="B64" s="21"/>
      <c r="C64" s="21"/>
      <c r="D64" s="21"/>
      <c r="E64" s="21"/>
      <c r="F64" s="21"/>
      <c r="G64" s="21"/>
      <c r="H64" s="21"/>
      <c r="I64" s="21"/>
      <c r="J64" s="21"/>
      <c r="K64" s="21"/>
      <c r="L64" s="21"/>
      <c r="M64" s="21"/>
      <c r="N64" s="21"/>
      <c r="O64" s="21" t="s">
        <v>292</v>
      </c>
      <c r="P64" s="21"/>
      <c r="Q64" s="21"/>
      <c r="R64" s="21"/>
      <c r="S64" s="21"/>
      <c r="T64" s="21"/>
      <c r="U64" s="21"/>
      <c r="V64" s="21"/>
      <c r="W64" s="21"/>
      <c r="X64" s="21"/>
      <c r="Y64" s="21"/>
      <c r="Z64" s="21"/>
      <c r="AA64" s="21"/>
      <c r="AB64" s="63">
        <v>1</v>
      </c>
    </row>
    <row r="65" spans="1:28">
      <c r="A65" s="21"/>
      <c r="B65" s="21"/>
      <c r="C65" s="21"/>
      <c r="D65" s="21"/>
      <c r="E65" s="21"/>
      <c r="F65" s="21"/>
      <c r="G65" s="21"/>
      <c r="H65" s="21"/>
      <c r="I65" s="21"/>
      <c r="J65" s="21"/>
      <c r="K65" s="21"/>
      <c r="L65" s="21"/>
      <c r="M65" s="21"/>
      <c r="N65" s="21"/>
      <c r="O65" s="21" t="s">
        <v>291</v>
      </c>
      <c r="P65" s="21"/>
      <c r="Q65" s="21"/>
      <c r="R65" s="21"/>
      <c r="S65" s="21"/>
      <c r="T65" s="21"/>
      <c r="U65" s="21"/>
      <c r="V65" s="21"/>
      <c r="W65" s="21"/>
      <c r="X65" s="21"/>
      <c r="Y65" s="21"/>
      <c r="Z65" s="21"/>
      <c r="AA65" s="21"/>
      <c r="AB65" s="63">
        <v>1</v>
      </c>
    </row>
    <row r="66" spans="1:28">
      <c r="A66" s="21"/>
      <c r="B66" s="21"/>
      <c r="C66" s="21"/>
      <c r="D66" s="21"/>
      <c r="E66" s="21"/>
      <c r="F66" s="21"/>
      <c r="G66" s="21"/>
      <c r="H66" s="21"/>
      <c r="I66" s="21"/>
      <c r="J66" s="21"/>
      <c r="K66" s="21"/>
      <c r="L66" s="21"/>
      <c r="M66" s="21"/>
      <c r="N66" s="21"/>
      <c r="O66" s="21" t="s">
        <v>290</v>
      </c>
      <c r="P66" s="21"/>
      <c r="Q66" s="21"/>
      <c r="R66" s="21"/>
      <c r="S66" s="21"/>
      <c r="T66" s="21"/>
      <c r="U66" s="21"/>
      <c r="V66" s="21"/>
      <c r="W66" s="21"/>
      <c r="X66" s="21"/>
      <c r="Y66" s="21"/>
      <c r="Z66" s="21"/>
      <c r="AA66" s="21"/>
      <c r="AB66" s="63">
        <v>1</v>
      </c>
    </row>
    <row r="67" spans="1:28">
      <c r="A67" s="21"/>
      <c r="B67" s="21"/>
      <c r="C67" s="21"/>
      <c r="D67" s="21"/>
      <c r="E67" s="21"/>
      <c r="F67" s="21"/>
      <c r="G67" s="21"/>
      <c r="H67" s="21"/>
      <c r="I67" s="21"/>
      <c r="J67" s="21"/>
      <c r="K67" s="21"/>
      <c r="L67" s="21"/>
      <c r="M67" s="21"/>
      <c r="N67" s="21"/>
      <c r="O67" s="21" t="s">
        <v>289</v>
      </c>
      <c r="P67" s="21"/>
      <c r="Q67" s="21"/>
      <c r="R67" s="21"/>
      <c r="S67" s="21"/>
      <c r="T67" s="21"/>
      <c r="U67" s="21"/>
      <c r="V67" s="21"/>
      <c r="W67" s="21"/>
      <c r="X67" s="21"/>
      <c r="Y67" s="21"/>
      <c r="Z67" s="21"/>
      <c r="AA67" s="21"/>
      <c r="AB67" s="63">
        <v>1</v>
      </c>
    </row>
    <row r="68" spans="1:28">
      <c r="A68" s="21"/>
      <c r="B68" s="21"/>
      <c r="C68" s="21"/>
      <c r="D68" s="21"/>
      <c r="E68" s="21"/>
      <c r="F68" s="21"/>
      <c r="G68" s="21"/>
      <c r="H68" s="21"/>
      <c r="I68" s="21"/>
      <c r="J68" s="21"/>
      <c r="K68" s="21"/>
      <c r="L68" s="21"/>
      <c r="M68" s="21"/>
      <c r="N68" s="21"/>
      <c r="O68" s="21" t="s">
        <v>278</v>
      </c>
      <c r="P68" s="21"/>
      <c r="Q68" s="21"/>
      <c r="R68" s="21"/>
      <c r="S68" s="21"/>
      <c r="T68" s="21"/>
      <c r="U68" s="21"/>
      <c r="V68" s="21"/>
      <c r="W68" s="21"/>
      <c r="X68" s="21"/>
      <c r="Y68" s="21"/>
      <c r="Z68" s="21"/>
      <c r="AA68" s="21"/>
      <c r="AB68" s="63">
        <v>1</v>
      </c>
    </row>
    <row r="69" spans="1:28">
      <c r="A69" s="21"/>
      <c r="B69" s="21"/>
      <c r="C69" s="21"/>
      <c r="D69" s="21"/>
      <c r="E69" s="21"/>
      <c r="F69" s="21"/>
      <c r="G69" s="21"/>
      <c r="H69" s="21"/>
      <c r="I69" s="21"/>
      <c r="J69" s="21"/>
      <c r="K69" s="21"/>
      <c r="L69" s="21"/>
      <c r="M69" s="21"/>
      <c r="N69" s="21"/>
      <c r="O69" s="21" t="s">
        <v>288</v>
      </c>
      <c r="P69" s="21"/>
      <c r="Q69" s="21"/>
      <c r="R69" s="21"/>
      <c r="S69" s="21"/>
      <c r="T69" s="21"/>
      <c r="U69" s="21"/>
      <c r="V69" s="21"/>
      <c r="W69" s="21"/>
      <c r="X69" s="21"/>
      <c r="Y69" s="21"/>
      <c r="Z69" s="21"/>
      <c r="AA69" s="21"/>
      <c r="AB69" s="63">
        <v>1</v>
      </c>
    </row>
    <row r="70" spans="1:28">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63">
        <v>1</v>
      </c>
    </row>
    <row r="71" spans="1:28">
      <c r="A71" s="21"/>
      <c r="B71" s="21"/>
      <c r="C71" s="21"/>
      <c r="D71" s="21"/>
      <c r="E71" s="21"/>
      <c r="F71" s="21"/>
      <c r="G71" s="21"/>
      <c r="H71" s="21"/>
      <c r="I71" s="21"/>
      <c r="J71" s="21"/>
      <c r="K71" s="21"/>
      <c r="L71" s="21"/>
      <c r="M71" s="21"/>
      <c r="N71" s="21"/>
      <c r="O71" s="54" t="s">
        <v>287</v>
      </c>
      <c r="P71" s="21"/>
      <c r="Q71" s="21"/>
      <c r="R71" s="21"/>
      <c r="S71" s="21"/>
      <c r="T71" s="21"/>
      <c r="U71" s="21"/>
      <c r="V71" s="21"/>
      <c r="W71" s="21"/>
      <c r="X71" s="21"/>
      <c r="Y71" s="21"/>
      <c r="Z71" s="21"/>
      <c r="AA71" s="21"/>
      <c r="AB71" s="63">
        <v>1</v>
      </c>
    </row>
    <row r="72" spans="1:28">
      <c r="A72" s="21"/>
      <c r="B72" s="52" t="s">
        <v>521</v>
      </c>
      <c r="C72" s="21"/>
      <c r="D72" s="21"/>
      <c r="E72" s="21"/>
      <c r="F72" s="21"/>
      <c r="G72" s="21"/>
      <c r="H72" s="21"/>
      <c r="I72" s="21"/>
      <c r="J72" s="21"/>
      <c r="K72" s="21"/>
      <c r="L72" s="21"/>
      <c r="M72" s="21"/>
      <c r="N72" s="21"/>
      <c r="O72" s="21" t="s">
        <v>286</v>
      </c>
      <c r="P72" s="21"/>
      <c r="Q72" s="21"/>
      <c r="R72" s="21"/>
      <c r="S72" s="21"/>
      <c r="T72" s="21"/>
      <c r="U72" s="21"/>
      <c r="V72" s="21"/>
      <c r="W72" s="21"/>
      <c r="X72" s="21"/>
      <c r="Y72" s="21"/>
      <c r="Z72" s="21"/>
      <c r="AA72" s="21"/>
      <c r="AB72" s="63">
        <v>1</v>
      </c>
    </row>
    <row r="73" spans="1:28">
      <c r="A73" s="21"/>
      <c r="B73" s="21"/>
      <c r="C73" s="21"/>
      <c r="D73" s="21"/>
      <c r="E73" s="21"/>
      <c r="F73" s="21"/>
      <c r="G73" s="21"/>
      <c r="H73" s="21"/>
      <c r="I73" s="21"/>
      <c r="J73" s="21"/>
      <c r="K73" s="21"/>
      <c r="L73" s="21"/>
      <c r="M73" s="21"/>
      <c r="N73" s="21"/>
      <c r="O73" s="21" t="s">
        <v>285</v>
      </c>
      <c r="P73" s="21"/>
      <c r="Q73" s="21"/>
      <c r="R73" s="21"/>
      <c r="S73" s="21"/>
      <c r="T73" s="21"/>
      <c r="U73" s="21"/>
      <c r="V73" s="21"/>
      <c r="W73" s="21"/>
      <c r="X73" s="21"/>
      <c r="Y73" s="21"/>
      <c r="Z73" s="21"/>
      <c r="AA73" s="21"/>
      <c r="AB73" s="63">
        <v>1</v>
      </c>
    </row>
    <row r="74" spans="1:28">
      <c r="A74" s="21"/>
      <c r="B74" s="21"/>
      <c r="C74" s="52" t="s">
        <v>520</v>
      </c>
      <c r="D74" s="21"/>
      <c r="E74" s="21"/>
      <c r="F74" s="21"/>
      <c r="G74" s="21"/>
      <c r="H74" s="21"/>
      <c r="I74" s="21"/>
      <c r="J74" s="21"/>
      <c r="K74" s="21"/>
      <c r="L74" s="21"/>
      <c r="M74" s="21"/>
      <c r="N74" s="21"/>
      <c r="O74" s="21" t="s">
        <v>284</v>
      </c>
      <c r="P74" s="21"/>
      <c r="Q74" s="21"/>
      <c r="R74" s="21"/>
      <c r="S74" s="21"/>
      <c r="T74" s="21"/>
      <c r="U74" s="21"/>
      <c r="V74" s="21"/>
      <c r="W74" s="21"/>
      <c r="X74" s="21"/>
      <c r="Y74" s="21"/>
      <c r="Z74" s="21"/>
      <c r="AA74" s="21"/>
      <c r="AB74" s="63">
        <v>1</v>
      </c>
    </row>
    <row r="75" spans="1:28">
      <c r="A75" s="21"/>
      <c r="B75" s="21"/>
      <c r="C75" s="21"/>
      <c r="D75" s="21"/>
      <c r="E75" s="21"/>
      <c r="F75" s="21"/>
      <c r="G75" s="21"/>
      <c r="H75" s="21"/>
      <c r="I75" s="21"/>
      <c r="J75" s="21"/>
      <c r="K75" s="21"/>
      <c r="L75" s="21"/>
      <c r="M75" s="21"/>
      <c r="N75" s="21"/>
      <c r="O75" s="21" t="s">
        <v>283</v>
      </c>
      <c r="P75" s="21"/>
      <c r="Q75" s="21"/>
      <c r="R75" s="21"/>
      <c r="S75" s="21"/>
      <c r="T75" s="21"/>
      <c r="U75" s="21"/>
      <c r="V75" s="21"/>
      <c r="W75" s="21"/>
      <c r="X75" s="21"/>
      <c r="Y75" s="21"/>
      <c r="Z75" s="21"/>
      <c r="AA75" s="21"/>
      <c r="AB75" s="63">
        <v>1</v>
      </c>
    </row>
    <row r="76" spans="1:28">
      <c r="A76" s="21"/>
      <c r="B76" s="21"/>
      <c r="C76" s="21"/>
      <c r="D76" s="21"/>
      <c r="E76" s="21"/>
      <c r="F76" s="21"/>
      <c r="G76" s="21"/>
      <c r="H76" s="21"/>
      <c r="I76" s="21"/>
      <c r="J76" s="21"/>
      <c r="K76" s="21"/>
      <c r="L76" s="21"/>
      <c r="M76" s="21"/>
      <c r="N76" s="21"/>
      <c r="O76" s="21" t="s">
        <v>282</v>
      </c>
      <c r="P76" s="21"/>
      <c r="Q76" s="21"/>
      <c r="R76" s="21"/>
      <c r="S76" s="21"/>
      <c r="T76" s="21"/>
      <c r="U76" s="21"/>
      <c r="V76" s="21"/>
      <c r="W76" s="21"/>
      <c r="X76" s="21"/>
      <c r="Y76" s="21"/>
      <c r="Z76" s="21"/>
      <c r="AA76" s="21"/>
      <c r="AB76" s="63">
        <v>1</v>
      </c>
    </row>
    <row r="77" spans="1:28">
      <c r="A77" s="21"/>
      <c r="B77" s="21"/>
      <c r="C77" s="21"/>
      <c r="D77" s="21"/>
      <c r="E77" s="21"/>
      <c r="F77" s="21"/>
      <c r="G77" s="21"/>
      <c r="H77" s="21"/>
      <c r="I77" s="21"/>
      <c r="J77" s="21"/>
      <c r="K77" s="21"/>
      <c r="L77" s="21"/>
      <c r="M77" s="21"/>
      <c r="N77" s="21"/>
      <c r="O77" s="21" t="s">
        <v>281</v>
      </c>
      <c r="P77" s="21"/>
      <c r="Q77" s="21"/>
      <c r="R77" s="21"/>
      <c r="S77" s="21"/>
      <c r="T77" s="21"/>
      <c r="U77" s="21"/>
      <c r="V77" s="21"/>
      <c r="W77" s="21"/>
      <c r="X77" s="21"/>
      <c r="Y77" s="21"/>
      <c r="Z77" s="21"/>
      <c r="AA77" s="21"/>
      <c r="AB77" s="63">
        <v>1</v>
      </c>
    </row>
    <row r="78" spans="1:28">
      <c r="A78" s="21"/>
      <c r="B78" s="21"/>
      <c r="C78" s="21"/>
      <c r="D78" s="21"/>
      <c r="E78" s="21"/>
      <c r="F78" s="21"/>
      <c r="G78" s="21"/>
      <c r="H78" s="21"/>
      <c r="I78" s="21"/>
      <c r="J78" s="21"/>
      <c r="K78" s="21"/>
      <c r="L78" s="21"/>
      <c r="M78" s="21"/>
      <c r="N78" s="21"/>
      <c r="O78" s="21" t="s">
        <v>280</v>
      </c>
      <c r="P78" s="21"/>
      <c r="Q78" s="21"/>
      <c r="R78" s="21"/>
      <c r="S78" s="21"/>
      <c r="T78" s="21"/>
      <c r="U78" s="21"/>
      <c r="V78" s="21"/>
      <c r="W78" s="21"/>
      <c r="X78" s="21"/>
      <c r="Y78" s="21"/>
      <c r="Z78" s="21"/>
      <c r="AA78" s="21"/>
      <c r="AB78" s="63">
        <v>1</v>
      </c>
    </row>
    <row r="79" spans="1:28">
      <c r="A79" s="21"/>
      <c r="B79" s="21"/>
      <c r="C79" s="21"/>
      <c r="D79" s="21"/>
      <c r="E79" s="21"/>
      <c r="F79" s="21"/>
      <c r="G79" s="21"/>
      <c r="H79" s="21"/>
      <c r="I79" s="21"/>
      <c r="J79" s="21"/>
      <c r="K79" s="21"/>
      <c r="L79" s="21"/>
      <c r="M79" s="21"/>
      <c r="N79" s="21"/>
      <c r="O79" s="21" t="s">
        <v>279</v>
      </c>
      <c r="P79" s="21"/>
      <c r="Q79" s="21"/>
      <c r="R79" s="21"/>
      <c r="S79" s="21"/>
      <c r="T79" s="21"/>
      <c r="U79" s="21"/>
      <c r="V79" s="21"/>
      <c r="W79" s="21"/>
      <c r="X79" s="21"/>
      <c r="Y79" s="21"/>
      <c r="Z79" s="21"/>
      <c r="AA79" s="21"/>
      <c r="AB79" s="63">
        <v>1</v>
      </c>
    </row>
    <row r="80" spans="1:28">
      <c r="A80" s="21"/>
      <c r="B80" s="21"/>
      <c r="C80" s="21"/>
      <c r="D80" s="21"/>
      <c r="E80" s="21"/>
      <c r="F80" s="21"/>
      <c r="G80" s="21"/>
      <c r="H80" s="21"/>
      <c r="I80" s="21"/>
      <c r="J80" s="21"/>
      <c r="K80" s="21"/>
      <c r="L80" s="21"/>
      <c r="M80" s="21"/>
      <c r="N80" s="21"/>
      <c r="O80" s="21" t="s">
        <v>278</v>
      </c>
      <c r="P80" s="21"/>
      <c r="Q80" s="21"/>
      <c r="R80" s="21"/>
      <c r="S80" s="21"/>
      <c r="T80" s="21"/>
      <c r="U80" s="21"/>
      <c r="V80" s="21"/>
      <c r="W80" s="21"/>
      <c r="X80" s="21"/>
      <c r="Y80" s="21"/>
      <c r="Z80" s="21"/>
      <c r="AA80" s="21"/>
      <c r="AB80" s="63">
        <v>1</v>
      </c>
    </row>
    <row r="81" spans="1:28">
      <c r="A81" s="21"/>
      <c r="B81" s="21"/>
      <c r="C81" s="21"/>
      <c r="D81" s="21"/>
      <c r="E81" s="21"/>
      <c r="F81" s="21"/>
      <c r="G81" s="21"/>
      <c r="H81" s="21"/>
      <c r="I81" s="21"/>
      <c r="J81" s="21"/>
      <c r="K81" s="21"/>
      <c r="L81" s="21"/>
      <c r="M81" s="21"/>
      <c r="N81" s="21"/>
      <c r="O81" s="21" t="s">
        <v>277</v>
      </c>
      <c r="P81" s="21"/>
      <c r="Q81" s="21"/>
      <c r="R81" s="21"/>
      <c r="S81" s="21"/>
      <c r="T81" s="21"/>
      <c r="U81" s="21"/>
      <c r="V81" s="21"/>
      <c r="W81" s="21"/>
      <c r="X81" s="21"/>
      <c r="Y81" s="21"/>
      <c r="Z81" s="21"/>
      <c r="AA81" s="21"/>
      <c r="AB81" s="63">
        <v>1</v>
      </c>
    </row>
    <row r="82" spans="1:28">
      <c r="A82" s="21"/>
      <c r="B82" s="21"/>
      <c r="C82" s="21"/>
      <c r="D82" s="21"/>
      <c r="E82" s="21"/>
      <c r="F82" s="21"/>
      <c r="G82" s="21"/>
      <c r="H82" s="21"/>
      <c r="I82" s="21"/>
      <c r="J82" s="21"/>
      <c r="K82" s="21"/>
      <c r="L82" s="21"/>
      <c r="M82" s="21"/>
      <c r="N82" s="21"/>
      <c r="O82" s="21" t="s">
        <v>276</v>
      </c>
      <c r="P82" s="21"/>
      <c r="Q82" s="21"/>
      <c r="R82" s="21"/>
      <c r="S82" s="21"/>
      <c r="T82" s="21"/>
      <c r="U82" s="21"/>
      <c r="V82" s="21"/>
      <c r="W82" s="21"/>
      <c r="X82" s="21"/>
      <c r="Y82" s="21"/>
      <c r="Z82" s="21"/>
      <c r="AA82" s="21"/>
      <c r="AB82" s="63">
        <v>1</v>
      </c>
    </row>
    <row r="83" spans="1:28">
      <c r="A83" s="21"/>
      <c r="B83" s="21"/>
      <c r="C83" s="21"/>
      <c r="D83" s="21"/>
      <c r="E83" s="21"/>
      <c r="F83" s="21"/>
      <c r="G83" s="21"/>
      <c r="H83" s="21"/>
      <c r="I83" s="21"/>
      <c r="J83" s="21"/>
      <c r="K83" s="21"/>
      <c r="L83" s="21"/>
      <c r="M83" s="21"/>
      <c r="N83" s="21"/>
      <c r="O83" s="21" t="s">
        <v>275</v>
      </c>
      <c r="P83" s="21"/>
      <c r="Q83" s="21"/>
      <c r="R83" s="21"/>
      <c r="S83" s="21"/>
      <c r="T83" s="21"/>
      <c r="U83" s="21"/>
      <c r="V83" s="21"/>
      <c r="W83" s="21"/>
      <c r="X83" s="21"/>
      <c r="Y83" s="21"/>
      <c r="Z83" s="21"/>
      <c r="AA83" s="21"/>
      <c r="AB83" s="63">
        <v>1</v>
      </c>
    </row>
    <row r="84" spans="1:28">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63">
        <v>1</v>
      </c>
    </row>
    <row r="85" spans="1:28">
      <c r="A85" s="21"/>
      <c r="B85" s="21"/>
      <c r="C85" s="21"/>
      <c r="D85" s="21"/>
      <c r="E85" s="21"/>
      <c r="F85" s="21"/>
      <c r="G85" s="21"/>
      <c r="H85" s="21"/>
      <c r="I85" s="21"/>
      <c r="J85" s="21"/>
      <c r="K85" s="21"/>
      <c r="L85" s="21"/>
      <c r="M85" s="21"/>
      <c r="N85" s="21"/>
      <c r="O85" s="54" t="s">
        <v>274</v>
      </c>
      <c r="P85" s="21"/>
      <c r="Q85" s="21"/>
      <c r="R85" s="21"/>
      <c r="S85" s="21"/>
      <c r="T85" s="21"/>
      <c r="U85" s="21"/>
      <c r="V85" s="21"/>
      <c r="W85" s="21"/>
      <c r="X85" s="21"/>
      <c r="Y85" s="21"/>
      <c r="Z85" s="21"/>
      <c r="AA85" s="21"/>
      <c r="AB85" s="63">
        <v>1</v>
      </c>
    </row>
    <row r="86" spans="1:28">
      <c r="A86" s="21"/>
      <c r="B86" s="21"/>
      <c r="C86" s="21"/>
      <c r="D86" s="21"/>
      <c r="E86" s="21"/>
      <c r="F86" s="21"/>
      <c r="G86" s="21"/>
      <c r="H86" s="21"/>
      <c r="I86" s="21"/>
      <c r="J86" s="21"/>
      <c r="K86" s="21"/>
      <c r="L86" s="21"/>
      <c r="M86" s="21"/>
      <c r="N86" s="21"/>
      <c r="O86" s="21" t="s">
        <v>273</v>
      </c>
      <c r="P86" s="21"/>
      <c r="Q86" s="21"/>
      <c r="R86" s="21"/>
      <c r="S86" s="21"/>
      <c r="T86" s="21"/>
      <c r="U86" s="21"/>
      <c r="V86" s="21"/>
      <c r="W86" s="21"/>
      <c r="X86" s="21"/>
      <c r="Y86" s="21"/>
      <c r="Z86" s="21"/>
      <c r="AA86" s="21"/>
      <c r="AB86" s="63">
        <v>1</v>
      </c>
    </row>
    <row r="87" spans="1:28">
      <c r="A87" s="21"/>
      <c r="B87" s="21"/>
      <c r="C87" s="21"/>
      <c r="D87" s="21"/>
      <c r="E87" s="21"/>
      <c r="F87" s="21"/>
      <c r="G87" s="21"/>
      <c r="H87" s="21"/>
      <c r="I87" s="21"/>
      <c r="J87" s="21"/>
      <c r="K87" s="21"/>
      <c r="L87" s="21"/>
      <c r="M87" s="21"/>
      <c r="N87" s="21"/>
      <c r="O87" s="21" t="s">
        <v>272</v>
      </c>
      <c r="P87" s="21"/>
      <c r="Q87" s="21"/>
      <c r="R87" s="21"/>
      <c r="S87" s="21"/>
      <c r="T87" s="21"/>
      <c r="U87" s="21"/>
      <c r="V87" s="21"/>
      <c r="W87" s="21"/>
      <c r="X87" s="21"/>
      <c r="Y87" s="21"/>
      <c r="Z87" s="21"/>
      <c r="AA87" s="21"/>
      <c r="AB87" s="63">
        <v>1</v>
      </c>
    </row>
    <row r="88" spans="1:28">
      <c r="A88" s="21"/>
      <c r="B88" s="21"/>
      <c r="C88" s="21"/>
      <c r="D88" s="21"/>
      <c r="E88" s="21"/>
      <c r="F88" s="21"/>
      <c r="G88" s="21"/>
      <c r="H88" s="21"/>
      <c r="I88" s="21"/>
      <c r="J88" s="21"/>
      <c r="K88" s="21"/>
      <c r="L88" s="21"/>
      <c r="M88" s="21"/>
      <c r="N88" s="21"/>
      <c r="O88" s="21" t="s">
        <v>271</v>
      </c>
      <c r="P88" s="21"/>
      <c r="Q88" s="21"/>
      <c r="R88" s="21"/>
      <c r="S88" s="21"/>
      <c r="T88" s="21"/>
      <c r="U88" s="21"/>
      <c r="V88" s="21"/>
      <c r="W88" s="21"/>
      <c r="X88" s="21"/>
      <c r="Y88" s="21"/>
      <c r="Z88" s="21"/>
      <c r="AA88" s="21"/>
      <c r="AB88" s="63">
        <v>1</v>
      </c>
    </row>
    <row r="89" spans="1:28">
      <c r="A89" s="21"/>
      <c r="B89" s="21"/>
      <c r="C89" s="21"/>
      <c r="D89" s="21"/>
      <c r="E89" s="21"/>
      <c r="F89" s="21"/>
      <c r="G89" s="21"/>
      <c r="H89" s="21"/>
      <c r="I89" s="21"/>
      <c r="J89" s="21"/>
      <c r="K89" s="21"/>
      <c r="L89" s="21"/>
      <c r="M89" s="21"/>
      <c r="N89" s="21"/>
      <c r="O89" s="21" t="s">
        <v>270</v>
      </c>
      <c r="P89" s="21"/>
      <c r="Q89" s="21"/>
      <c r="R89" s="21"/>
      <c r="S89" s="21"/>
      <c r="T89" s="21"/>
      <c r="U89" s="21"/>
      <c r="V89" s="21"/>
      <c r="W89" s="21"/>
      <c r="X89" s="21"/>
      <c r="Y89" s="21"/>
      <c r="Z89" s="21"/>
      <c r="AA89" s="21"/>
      <c r="AB89" s="63">
        <v>1</v>
      </c>
    </row>
    <row r="90" spans="1:28">
      <c r="A90" s="21"/>
      <c r="B90" s="21"/>
      <c r="C90" s="21"/>
      <c r="D90" s="21"/>
      <c r="E90" s="21"/>
      <c r="F90" s="21"/>
      <c r="G90" s="21"/>
      <c r="H90" s="21"/>
      <c r="I90" s="21"/>
      <c r="J90" s="21"/>
      <c r="K90" s="21"/>
      <c r="L90" s="21"/>
      <c r="M90" s="21"/>
      <c r="N90" s="21"/>
      <c r="O90" s="21" t="s">
        <v>269</v>
      </c>
      <c r="P90" s="21"/>
      <c r="Q90" s="21"/>
      <c r="R90" s="21"/>
      <c r="S90" s="21"/>
      <c r="T90" s="21"/>
      <c r="U90" s="21"/>
      <c r="V90" s="21"/>
      <c r="W90" s="21"/>
      <c r="X90" s="21"/>
      <c r="Y90" s="21"/>
      <c r="Z90" s="21"/>
      <c r="AA90" s="21"/>
      <c r="AB90" s="63">
        <v>1</v>
      </c>
    </row>
    <row r="91" spans="1:28">
      <c r="A91" s="21"/>
      <c r="B91" s="21"/>
      <c r="C91" s="21"/>
      <c r="D91" s="21"/>
      <c r="E91" s="21"/>
      <c r="F91" s="21"/>
      <c r="G91" s="21"/>
      <c r="H91" s="21"/>
      <c r="I91" s="21"/>
      <c r="J91" s="21"/>
      <c r="K91" s="21"/>
      <c r="L91" s="21"/>
      <c r="M91" s="21"/>
      <c r="N91" s="21"/>
      <c r="O91" s="21" t="s">
        <v>268</v>
      </c>
      <c r="P91" s="21"/>
      <c r="Q91" s="21"/>
      <c r="R91" s="21"/>
      <c r="S91" s="21"/>
      <c r="T91" s="21"/>
      <c r="U91" s="21"/>
      <c r="V91" s="21"/>
      <c r="W91" s="21"/>
      <c r="X91" s="21"/>
      <c r="Y91" s="21"/>
      <c r="Z91" s="21"/>
      <c r="AA91" s="21"/>
      <c r="AB91" s="63">
        <v>1</v>
      </c>
    </row>
    <row r="92" spans="1:28">
      <c r="A92" s="21"/>
      <c r="B92" s="21"/>
      <c r="C92" s="21"/>
      <c r="D92" s="21"/>
      <c r="E92" s="21"/>
      <c r="F92" s="21"/>
      <c r="G92" s="21"/>
      <c r="H92" s="21"/>
      <c r="I92" s="21"/>
      <c r="J92" s="21"/>
      <c r="K92" s="21"/>
      <c r="L92" s="21"/>
      <c r="M92" s="21"/>
      <c r="N92" s="21"/>
      <c r="O92" s="21" t="s">
        <v>267</v>
      </c>
      <c r="P92" s="21"/>
      <c r="Q92" s="21"/>
      <c r="R92" s="21"/>
      <c r="S92" s="21"/>
      <c r="T92" s="21"/>
      <c r="U92" s="21"/>
      <c r="V92" s="21"/>
      <c r="W92" s="21"/>
      <c r="X92" s="21"/>
      <c r="Y92" s="21"/>
      <c r="Z92" s="21"/>
      <c r="AA92" s="21"/>
      <c r="AB92" s="63">
        <v>1</v>
      </c>
    </row>
    <row r="93" spans="1:28">
      <c r="A93" s="21"/>
      <c r="B93" s="21"/>
      <c r="C93" s="21"/>
      <c r="D93" s="21"/>
      <c r="E93" s="21"/>
      <c r="F93" s="21"/>
      <c r="G93" s="21"/>
      <c r="H93" s="21"/>
      <c r="I93" s="21"/>
      <c r="J93" s="21"/>
      <c r="K93" s="21"/>
      <c r="L93" s="21"/>
      <c r="M93" s="21"/>
      <c r="N93" s="21"/>
      <c r="O93" s="21" t="s">
        <v>266</v>
      </c>
      <c r="P93" s="21"/>
      <c r="Q93" s="21"/>
      <c r="R93" s="21"/>
      <c r="S93" s="21"/>
      <c r="T93" s="21"/>
      <c r="U93" s="21"/>
      <c r="V93" s="21"/>
      <c r="W93" s="21"/>
      <c r="X93" s="21"/>
      <c r="Y93" s="21"/>
      <c r="Z93" s="21"/>
      <c r="AA93" s="21"/>
      <c r="AB93" s="63">
        <v>1</v>
      </c>
    </row>
    <row r="94" spans="1:28">
      <c r="A94" s="21"/>
      <c r="B94" s="21"/>
      <c r="C94" s="21"/>
      <c r="D94" s="21"/>
      <c r="E94" s="21"/>
      <c r="F94" s="21"/>
      <c r="G94" s="21"/>
      <c r="H94" s="21"/>
      <c r="I94" s="21"/>
      <c r="J94" s="21"/>
      <c r="K94" s="21"/>
      <c r="L94" s="21"/>
      <c r="M94" s="21"/>
      <c r="N94" s="21"/>
      <c r="O94" s="21" t="s">
        <v>265</v>
      </c>
      <c r="P94" s="21"/>
      <c r="Q94" s="21"/>
      <c r="R94" s="21"/>
      <c r="S94" s="21"/>
      <c r="T94" s="21"/>
      <c r="U94" s="21"/>
      <c r="V94" s="21"/>
      <c r="W94" s="21"/>
      <c r="X94" s="21"/>
      <c r="Y94" s="21"/>
      <c r="Z94" s="21"/>
      <c r="AA94" s="21"/>
      <c r="AB94" s="63">
        <v>1</v>
      </c>
    </row>
    <row r="95" spans="1:28">
      <c r="A95" s="21"/>
      <c r="B95" s="21"/>
      <c r="C95" s="21"/>
      <c r="D95" s="21"/>
      <c r="E95" s="21"/>
      <c r="F95" s="21"/>
      <c r="G95" s="21"/>
      <c r="H95" s="21"/>
      <c r="I95" s="21"/>
      <c r="J95" s="21"/>
      <c r="K95" s="21"/>
      <c r="L95" s="21"/>
      <c r="M95" s="21"/>
      <c r="N95" s="21"/>
      <c r="O95" s="21" t="s">
        <v>264</v>
      </c>
      <c r="P95" s="21"/>
      <c r="Q95" s="21"/>
      <c r="R95" s="21"/>
      <c r="S95" s="21"/>
      <c r="T95" s="21"/>
      <c r="U95" s="21"/>
      <c r="V95" s="21"/>
      <c r="W95" s="21"/>
      <c r="X95" s="21"/>
      <c r="Y95" s="21"/>
      <c r="Z95" s="21"/>
      <c r="AA95" s="21"/>
      <c r="AB95" s="63">
        <v>1</v>
      </c>
    </row>
    <row r="96" spans="1:28">
      <c r="A96" s="21"/>
      <c r="B96" s="21"/>
      <c r="C96" s="21"/>
      <c r="D96" s="21"/>
      <c r="E96" s="21"/>
      <c r="F96" s="21"/>
      <c r="G96" s="21"/>
      <c r="H96" s="21"/>
      <c r="I96" s="21"/>
      <c r="J96" s="21"/>
      <c r="K96" s="21"/>
      <c r="L96" s="21"/>
      <c r="M96" s="21"/>
      <c r="N96" s="21"/>
      <c r="O96" s="21" t="s">
        <v>263</v>
      </c>
      <c r="P96" s="21"/>
      <c r="Q96" s="21"/>
      <c r="R96" s="21"/>
      <c r="S96" s="21"/>
      <c r="T96" s="21"/>
      <c r="U96" s="21"/>
      <c r="V96" s="21"/>
      <c r="W96" s="21"/>
      <c r="X96" s="21"/>
      <c r="Y96" s="21"/>
      <c r="Z96" s="21"/>
      <c r="AA96" s="21"/>
      <c r="AB96" s="63">
        <v>1</v>
      </c>
    </row>
    <row r="97" spans="1:28">
      <c r="A97" s="21"/>
      <c r="B97" s="21"/>
      <c r="C97" s="21"/>
      <c r="D97" s="21"/>
      <c r="E97" s="21"/>
      <c r="F97" s="21"/>
      <c r="G97" s="21"/>
      <c r="H97" s="21"/>
      <c r="I97" s="21"/>
      <c r="J97" s="21"/>
      <c r="K97" s="21"/>
      <c r="L97" s="21"/>
      <c r="M97" s="21"/>
      <c r="N97" s="21"/>
      <c r="O97" s="21" t="s">
        <v>262</v>
      </c>
      <c r="P97" s="21"/>
      <c r="Q97" s="21"/>
      <c r="R97" s="21"/>
      <c r="S97" s="21"/>
      <c r="T97" s="21"/>
      <c r="U97" s="21"/>
      <c r="V97" s="21"/>
      <c r="W97" s="21"/>
      <c r="X97" s="21"/>
      <c r="Y97" s="21"/>
      <c r="Z97" s="21"/>
      <c r="AA97" s="21"/>
      <c r="AB97" s="63">
        <v>1</v>
      </c>
    </row>
    <row r="98" spans="1:28">
      <c r="A98" s="21"/>
      <c r="B98" s="21"/>
      <c r="C98" s="21"/>
      <c r="D98" s="21"/>
      <c r="E98" s="21"/>
      <c r="F98" s="21"/>
      <c r="G98" s="21"/>
      <c r="H98" s="21"/>
      <c r="I98" s="21"/>
      <c r="J98" s="21"/>
      <c r="K98" s="21"/>
      <c r="L98" s="21"/>
      <c r="M98" s="21"/>
      <c r="N98" s="21"/>
      <c r="O98" s="21" t="s">
        <v>261</v>
      </c>
      <c r="P98" s="21"/>
      <c r="Q98" s="21"/>
      <c r="R98" s="21"/>
      <c r="S98" s="21"/>
      <c r="T98" s="21"/>
      <c r="U98" s="21"/>
      <c r="V98" s="21"/>
      <c r="W98" s="21"/>
      <c r="X98" s="21"/>
      <c r="Y98" s="21"/>
      <c r="Z98" s="21"/>
      <c r="AA98" s="21"/>
      <c r="AB98" s="63">
        <v>1</v>
      </c>
    </row>
    <row r="99" spans="1:28">
      <c r="A99" s="21"/>
      <c r="B99" s="21"/>
      <c r="C99" s="21"/>
      <c r="D99" s="21"/>
      <c r="E99" s="21"/>
      <c r="F99" s="21"/>
      <c r="G99" s="21"/>
      <c r="H99" s="21"/>
      <c r="I99" s="21"/>
      <c r="J99" s="21"/>
      <c r="K99" s="21"/>
      <c r="L99" s="21"/>
      <c r="M99" s="21"/>
      <c r="N99" s="21"/>
      <c r="O99" s="21" t="s">
        <v>260</v>
      </c>
      <c r="P99" s="21"/>
      <c r="Q99" s="21"/>
      <c r="R99" s="21"/>
      <c r="S99" s="21"/>
      <c r="T99" s="21"/>
      <c r="U99" s="21"/>
      <c r="V99" s="21"/>
      <c r="W99" s="21"/>
      <c r="X99" s="21"/>
      <c r="Y99" s="21"/>
      <c r="Z99" s="21"/>
      <c r="AA99" s="21"/>
      <c r="AB99" s="63">
        <v>1</v>
      </c>
    </row>
    <row r="100" spans="1:28">
      <c r="A100" s="21"/>
      <c r="B100" s="21"/>
      <c r="C100" s="21"/>
      <c r="D100" s="21"/>
      <c r="E100" s="21"/>
      <c r="F100" s="21"/>
      <c r="G100" s="21"/>
      <c r="H100" s="21"/>
      <c r="I100" s="21"/>
      <c r="J100" s="21"/>
      <c r="K100" s="21"/>
      <c r="L100" s="21"/>
      <c r="M100" s="21"/>
      <c r="N100" s="21"/>
      <c r="O100" s="21" t="s">
        <v>259</v>
      </c>
      <c r="P100" s="21"/>
      <c r="Q100" s="21"/>
      <c r="R100" s="21"/>
      <c r="S100" s="21"/>
      <c r="T100" s="21"/>
      <c r="U100" s="21"/>
      <c r="V100" s="21"/>
      <c r="W100" s="21"/>
      <c r="X100" s="21"/>
      <c r="Y100" s="21"/>
      <c r="Z100" s="21"/>
      <c r="AA100" s="21"/>
      <c r="AB100" s="63">
        <v>1</v>
      </c>
    </row>
    <row r="101" spans="1:28">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63">
        <v>1</v>
      </c>
    </row>
    <row r="102" spans="1:28">
      <c r="A102" s="21"/>
      <c r="B102" s="21"/>
      <c r="C102" s="21"/>
      <c r="D102" s="21"/>
      <c r="E102" s="21"/>
      <c r="F102" s="21"/>
      <c r="G102" s="21"/>
      <c r="H102" s="21"/>
      <c r="I102" s="21"/>
      <c r="J102" s="21"/>
      <c r="K102" s="21"/>
      <c r="L102" s="21"/>
      <c r="M102" s="21"/>
      <c r="N102" s="21"/>
      <c r="O102" s="54" t="s">
        <v>258</v>
      </c>
      <c r="P102" s="21"/>
      <c r="Q102" s="21"/>
      <c r="R102" s="21"/>
      <c r="S102" s="21"/>
      <c r="T102" s="21"/>
      <c r="U102" s="21"/>
      <c r="V102" s="21"/>
      <c r="W102" s="21"/>
      <c r="X102" s="21"/>
      <c r="Y102" s="21"/>
      <c r="Z102" s="21"/>
      <c r="AA102" s="21"/>
      <c r="AB102" s="63">
        <v>1</v>
      </c>
    </row>
    <row r="103" spans="1:28">
      <c r="A103" s="21"/>
      <c r="B103" s="21"/>
      <c r="C103" s="21"/>
      <c r="D103" s="21"/>
      <c r="E103" s="21"/>
      <c r="F103" s="21"/>
      <c r="G103" s="21"/>
      <c r="H103" s="21"/>
      <c r="I103" s="21"/>
      <c r="J103" s="21"/>
      <c r="K103" s="21"/>
      <c r="L103" s="21"/>
      <c r="M103" s="21"/>
      <c r="N103" s="21"/>
      <c r="O103" s="21" t="s">
        <v>257</v>
      </c>
      <c r="P103" s="21"/>
      <c r="Q103" s="21"/>
      <c r="R103" s="21"/>
      <c r="S103" s="21"/>
      <c r="T103" s="21"/>
      <c r="U103" s="21"/>
      <c r="V103" s="21"/>
      <c r="W103" s="21"/>
      <c r="X103" s="21"/>
      <c r="Y103" s="21"/>
      <c r="Z103" s="21"/>
      <c r="AA103" s="21"/>
      <c r="AB103" s="63">
        <v>1</v>
      </c>
    </row>
    <row r="104" spans="1:28">
      <c r="A104" s="21"/>
      <c r="B104" s="21"/>
      <c r="C104" s="21"/>
      <c r="D104" s="21"/>
      <c r="E104" s="21"/>
      <c r="F104" s="21"/>
      <c r="G104" s="21"/>
      <c r="H104" s="21"/>
      <c r="I104" s="21"/>
      <c r="J104" s="21"/>
      <c r="K104" s="21"/>
      <c r="L104" s="21"/>
      <c r="M104" s="21"/>
      <c r="N104" s="21"/>
      <c r="O104" s="21" t="s">
        <v>256</v>
      </c>
      <c r="P104" s="21"/>
      <c r="Q104" s="21"/>
      <c r="R104" s="21"/>
      <c r="S104" s="21"/>
      <c r="T104" s="21"/>
      <c r="U104" s="21"/>
      <c r="V104" s="21"/>
      <c r="W104" s="21"/>
      <c r="X104" s="21"/>
      <c r="Y104" s="21"/>
      <c r="Z104" s="21"/>
      <c r="AA104" s="21"/>
      <c r="AB104" s="63">
        <v>1</v>
      </c>
    </row>
    <row r="105" spans="1:28">
      <c r="A105" s="21"/>
      <c r="B105" s="21"/>
      <c r="C105" s="21"/>
      <c r="D105" s="21"/>
      <c r="E105" s="21"/>
      <c r="F105" s="21"/>
      <c r="G105" s="21"/>
      <c r="H105" s="21"/>
      <c r="I105" s="21"/>
      <c r="J105" s="21"/>
      <c r="K105" s="21"/>
      <c r="L105" s="21"/>
      <c r="M105" s="21"/>
      <c r="N105" s="21"/>
      <c r="O105" s="21" t="s">
        <v>255</v>
      </c>
      <c r="P105" s="21"/>
      <c r="Q105" s="21"/>
      <c r="R105" s="21"/>
      <c r="S105" s="21"/>
      <c r="T105" s="21"/>
      <c r="U105" s="21"/>
      <c r="V105" s="21"/>
      <c r="W105" s="21"/>
      <c r="X105" s="21"/>
      <c r="Y105" s="21"/>
      <c r="Z105" s="21"/>
      <c r="AA105" s="21"/>
      <c r="AB105" s="63">
        <v>1</v>
      </c>
    </row>
    <row r="106" spans="1:28">
      <c r="A106" s="21"/>
      <c r="B106" s="21"/>
      <c r="C106" s="21"/>
      <c r="D106" s="21"/>
      <c r="E106" s="21"/>
      <c r="F106" s="21"/>
      <c r="G106" s="21"/>
      <c r="H106" s="21"/>
      <c r="I106" s="21"/>
      <c r="J106" s="21"/>
      <c r="K106" s="21"/>
      <c r="L106" s="21"/>
      <c r="M106" s="21"/>
      <c r="N106" s="21"/>
      <c r="O106" s="21" t="s">
        <v>254</v>
      </c>
      <c r="P106" s="21"/>
      <c r="Q106" s="21"/>
      <c r="R106" s="21"/>
      <c r="S106" s="21"/>
      <c r="T106" s="21"/>
      <c r="U106" s="21"/>
      <c r="V106" s="21"/>
      <c r="W106" s="21"/>
      <c r="X106" s="21"/>
      <c r="Y106" s="21"/>
      <c r="Z106" s="21"/>
      <c r="AA106" s="21"/>
      <c r="AB106" s="63">
        <v>1</v>
      </c>
    </row>
    <row r="107" spans="1:28">
      <c r="A107" s="21"/>
      <c r="B107" s="21"/>
      <c r="C107" s="21"/>
      <c r="D107" s="21"/>
      <c r="E107" s="21"/>
      <c r="F107" s="21"/>
      <c r="G107" s="21"/>
      <c r="H107" s="21"/>
      <c r="I107" s="21"/>
      <c r="J107" s="21"/>
      <c r="K107" s="21"/>
      <c r="L107" s="21"/>
      <c r="M107" s="21"/>
      <c r="N107" s="21"/>
      <c r="O107" s="21" t="s">
        <v>253</v>
      </c>
      <c r="P107" s="21"/>
      <c r="Q107" s="21"/>
      <c r="R107" s="21"/>
      <c r="S107" s="21"/>
      <c r="T107" s="21"/>
      <c r="U107" s="21"/>
      <c r="V107" s="21"/>
      <c r="W107" s="21"/>
      <c r="X107" s="21"/>
      <c r="Y107" s="21"/>
      <c r="Z107" s="21"/>
      <c r="AA107" s="21"/>
      <c r="AB107" s="63">
        <v>1</v>
      </c>
    </row>
    <row r="108" spans="1:28">
      <c r="A108" s="21"/>
      <c r="B108" s="21"/>
      <c r="C108" s="21"/>
      <c r="D108" s="21"/>
      <c r="E108" s="21"/>
      <c r="F108" s="21"/>
      <c r="G108" s="21"/>
      <c r="H108" s="21"/>
      <c r="I108" s="21"/>
      <c r="J108" s="21"/>
      <c r="K108" s="21"/>
      <c r="L108" s="21"/>
      <c r="M108" s="21"/>
      <c r="N108" s="21"/>
      <c r="O108" s="21" t="s">
        <v>252</v>
      </c>
      <c r="P108" s="21"/>
      <c r="Q108" s="21"/>
      <c r="R108" s="21"/>
      <c r="S108" s="21"/>
      <c r="T108" s="21"/>
      <c r="U108" s="21"/>
      <c r="V108" s="21"/>
      <c r="W108" s="21"/>
      <c r="X108" s="21"/>
      <c r="Y108" s="21"/>
      <c r="Z108" s="21"/>
      <c r="AA108" s="21"/>
      <c r="AB108" s="63">
        <v>1</v>
      </c>
    </row>
    <row r="109" spans="1:28">
      <c r="A109" s="21"/>
      <c r="B109" s="21"/>
      <c r="C109" s="21"/>
      <c r="D109" s="21"/>
      <c r="E109" s="21"/>
      <c r="F109" s="21"/>
      <c r="G109" s="21"/>
      <c r="H109" s="21"/>
      <c r="I109" s="21"/>
      <c r="J109" s="21"/>
      <c r="K109" s="21"/>
      <c r="L109" s="21"/>
      <c r="M109" s="21"/>
      <c r="N109" s="21"/>
      <c r="O109" s="21" t="s">
        <v>251</v>
      </c>
      <c r="P109" s="21"/>
      <c r="Q109" s="21"/>
      <c r="R109" s="21"/>
      <c r="S109" s="21"/>
      <c r="T109" s="21"/>
      <c r="U109" s="21"/>
      <c r="V109" s="21"/>
      <c r="W109" s="21"/>
      <c r="X109" s="21"/>
      <c r="Y109" s="21"/>
      <c r="Z109" s="21"/>
      <c r="AA109" s="21"/>
      <c r="AB109" s="63">
        <v>1</v>
      </c>
    </row>
    <row r="110" spans="1:28">
      <c r="A110" s="21"/>
      <c r="B110" s="21"/>
      <c r="C110" s="21"/>
      <c r="D110" s="21"/>
      <c r="E110" s="21"/>
      <c r="F110" s="21"/>
      <c r="G110" s="21"/>
      <c r="H110" s="21"/>
      <c r="I110" s="21"/>
      <c r="J110" s="21"/>
      <c r="K110" s="21"/>
      <c r="L110" s="21"/>
      <c r="M110" s="21"/>
      <c r="N110" s="21"/>
      <c r="O110" s="21" t="s">
        <v>250</v>
      </c>
      <c r="P110" s="21"/>
      <c r="Q110" s="21"/>
      <c r="R110" s="21"/>
      <c r="S110" s="21"/>
      <c r="T110" s="21"/>
      <c r="U110" s="21"/>
      <c r="V110" s="21"/>
      <c r="W110" s="21"/>
      <c r="X110" s="21"/>
      <c r="Y110" s="21"/>
      <c r="Z110" s="21"/>
      <c r="AA110" s="21"/>
      <c r="AB110" s="63">
        <v>1</v>
      </c>
    </row>
    <row r="111" spans="1:28">
      <c r="A111" s="21"/>
      <c r="B111" s="21"/>
      <c r="C111" s="21"/>
      <c r="D111" s="21"/>
      <c r="E111" s="21"/>
      <c r="F111" s="21"/>
      <c r="G111" s="21"/>
      <c r="H111" s="21"/>
      <c r="I111" s="21"/>
      <c r="J111" s="21"/>
      <c r="K111" s="21"/>
      <c r="L111" s="21"/>
      <c r="M111" s="21"/>
      <c r="N111" s="21"/>
      <c r="O111" s="21" t="s">
        <v>249</v>
      </c>
      <c r="P111" s="21"/>
      <c r="Q111" s="21"/>
      <c r="R111" s="21"/>
      <c r="S111" s="21"/>
      <c r="T111" s="21"/>
      <c r="U111" s="21"/>
      <c r="V111" s="21"/>
      <c r="W111" s="21"/>
      <c r="X111" s="21"/>
      <c r="Y111" s="21"/>
      <c r="Z111" s="21"/>
      <c r="AA111" s="21"/>
      <c r="AB111" s="63">
        <v>1</v>
      </c>
    </row>
    <row r="112" spans="1:28">
      <c r="A112" s="21"/>
      <c r="B112" s="21"/>
      <c r="C112" s="21"/>
      <c r="D112" s="21"/>
      <c r="E112" s="21"/>
      <c r="F112" s="21"/>
      <c r="G112" s="21"/>
      <c r="H112" s="21"/>
      <c r="I112" s="21"/>
      <c r="J112" s="21"/>
      <c r="K112" s="21"/>
      <c r="L112" s="21"/>
      <c r="M112" s="21"/>
      <c r="N112" s="21"/>
      <c r="O112" s="21" t="s">
        <v>248</v>
      </c>
      <c r="P112" s="21"/>
      <c r="Q112" s="21"/>
      <c r="R112" s="21"/>
      <c r="S112" s="21"/>
      <c r="T112" s="21"/>
      <c r="U112" s="21"/>
      <c r="V112" s="21"/>
      <c r="W112" s="21"/>
      <c r="X112" s="21"/>
      <c r="Y112" s="21"/>
      <c r="Z112" s="21"/>
      <c r="AA112" s="21"/>
      <c r="AB112" s="63">
        <v>1</v>
      </c>
    </row>
    <row r="113" spans="1:28">
      <c r="A113" s="21"/>
      <c r="B113" s="21"/>
      <c r="C113" s="21"/>
      <c r="D113" s="21"/>
      <c r="E113" s="21"/>
      <c r="F113" s="21"/>
      <c r="G113" s="21"/>
      <c r="H113" s="21"/>
      <c r="I113" s="21"/>
      <c r="J113" s="21"/>
      <c r="K113" s="21"/>
      <c r="L113" s="21"/>
      <c r="M113" s="21"/>
      <c r="N113" s="21"/>
      <c r="O113" s="21" t="s">
        <v>247</v>
      </c>
      <c r="P113" s="21"/>
      <c r="Q113" s="21"/>
      <c r="R113" s="21"/>
      <c r="S113" s="21"/>
      <c r="T113" s="21"/>
      <c r="U113" s="21"/>
      <c r="V113" s="21"/>
      <c r="W113" s="21"/>
      <c r="X113" s="21"/>
      <c r="Y113" s="21"/>
      <c r="Z113" s="21"/>
      <c r="AA113" s="21"/>
      <c r="AB113" s="63">
        <v>1</v>
      </c>
    </row>
    <row r="114" spans="1:28">
      <c r="A114" s="21"/>
      <c r="B114" s="21"/>
      <c r="C114" s="21"/>
      <c r="D114" s="21"/>
      <c r="E114" s="21"/>
      <c r="F114" s="21"/>
      <c r="G114" s="21"/>
      <c r="H114" s="21"/>
      <c r="I114" s="21"/>
      <c r="J114" s="21"/>
      <c r="K114" s="21"/>
      <c r="L114" s="21"/>
      <c r="M114" s="21"/>
      <c r="N114" s="21"/>
      <c r="O114" s="21" t="s">
        <v>246</v>
      </c>
      <c r="P114" s="21"/>
      <c r="Q114" s="21"/>
      <c r="R114" s="21"/>
      <c r="S114" s="21"/>
      <c r="T114" s="21"/>
      <c r="U114" s="21"/>
      <c r="V114" s="21"/>
      <c r="W114" s="21"/>
      <c r="X114" s="21"/>
      <c r="Y114" s="21"/>
      <c r="Z114" s="21"/>
      <c r="AA114" s="21"/>
      <c r="AB114" s="63">
        <v>1</v>
      </c>
    </row>
    <row r="115" spans="1:28">
      <c r="A115" s="21"/>
      <c r="B115" s="21"/>
      <c r="C115" s="21"/>
      <c r="D115" s="21"/>
      <c r="E115" s="21"/>
      <c r="F115" s="21"/>
      <c r="G115" s="21"/>
      <c r="H115" s="21"/>
      <c r="I115" s="21"/>
      <c r="J115" s="21"/>
      <c r="K115" s="21"/>
      <c r="L115" s="21"/>
      <c r="M115" s="21"/>
      <c r="N115" s="21"/>
      <c r="O115" s="21" t="s">
        <v>245</v>
      </c>
      <c r="P115" s="21"/>
      <c r="Q115" s="21"/>
      <c r="R115" s="21"/>
      <c r="S115" s="21"/>
      <c r="T115" s="21"/>
      <c r="U115" s="21"/>
      <c r="V115" s="21"/>
      <c r="W115" s="21"/>
      <c r="X115" s="21"/>
      <c r="Y115" s="21"/>
      <c r="Z115" s="21"/>
      <c r="AA115" s="21"/>
      <c r="AB115" s="63">
        <v>1</v>
      </c>
    </row>
    <row r="116" spans="1:28">
      <c r="A116" s="21"/>
      <c r="B116" s="21"/>
      <c r="C116" s="21"/>
      <c r="D116" s="21"/>
      <c r="E116" s="21"/>
      <c r="F116" s="21"/>
      <c r="G116" s="21"/>
      <c r="H116" s="21"/>
      <c r="I116" s="21"/>
      <c r="J116" s="21"/>
      <c r="K116" s="21"/>
      <c r="L116" s="21"/>
      <c r="M116" s="21"/>
      <c r="N116" s="21"/>
      <c r="O116" s="21" t="s">
        <v>244</v>
      </c>
      <c r="P116" s="21"/>
      <c r="Q116" s="21"/>
      <c r="R116" s="21"/>
      <c r="S116" s="21"/>
      <c r="T116" s="21"/>
      <c r="U116" s="21"/>
      <c r="V116" s="21"/>
      <c r="W116" s="21"/>
      <c r="X116" s="21"/>
      <c r="Y116" s="21"/>
      <c r="Z116" s="21"/>
      <c r="AA116" s="21"/>
      <c r="AB116" s="63">
        <v>1</v>
      </c>
    </row>
    <row r="117" spans="1:28">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63">
        <v>1</v>
      </c>
    </row>
    <row r="118" spans="1:28">
      <c r="A118" s="21"/>
      <c r="B118" s="21"/>
      <c r="C118" s="21"/>
      <c r="D118" s="21"/>
      <c r="E118" s="21"/>
      <c r="F118" s="21"/>
      <c r="G118" s="21"/>
      <c r="H118" s="21"/>
      <c r="I118" s="21"/>
      <c r="J118" s="21"/>
      <c r="K118" s="21"/>
      <c r="L118" s="21"/>
      <c r="M118" s="21"/>
      <c r="N118" s="21"/>
      <c r="O118" s="54" t="s">
        <v>243</v>
      </c>
      <c r="P118" s="21"/>
      <c r="Q118" s="21"/>
      <c r="R118" s="21"/>
      <c r="S118" s="21"/>
      <c r="T118" s="21"/>
      <c r="U118" s="21"/>
      <c r="V118" s="21"/>
      <c r="W118" s="21"/>
      <c r="X118" s="21"/>
      <c r="Y118" s="21"/>
      <c r="Z118" s="21"/>
      <c r="AA118" s="21"/>
      <c r="AB118" s="63">
        <v>1</v>
      </c>
    </row>
    <row r="119" spans="1:28">
      <c r="A119" s="21"/>
      <c r="B119" s="21"/>
      <c r="C119" s="21"/>
      <c r="D119" s="21"/>
      <c r="E119" s="21"/>
      <c r="F119" s="21"/>
      <c r="G119" s="21"/>
      <c r="H119" s="21"/>
      <c r="I119" s="21"/>
      <c r="J119" s="21"/>
      <c r="K119" s="21"/>
      <c r="L119" s="21"/>
      <c r="M119" s="21"/>
      <c r="N119" s="21"/>
      <c r="O119" s="21" t="s">
        <v>242</v>
      </c>
      <c r="P119" s="21"/>
      <c r="Q119" s="21"/>
      <c r="R119" s="21"/>
      <c r="S119" s="21"/>
      <c r="T119" s="21"/>
      <c r="U119" s="21"/>
      <c r="V119" s="21"/>
      <c r="W119" s="21"/>
      <c r="X119" s="21"/>
      <c r="Y119" s="21"/>
      <c r="Z119" s="21"/>
      <c r="AA119" s="21"/>
      <c r="AB119" s="63">
        <v>1</v>
      </c>
    </row>
    <row r="120" spans="1:28">
      <c r="A120" s="21"/>
      <c r="B120" s="21"/>
      <c r="C120" s="21"/>
      <c r="D120" s="21"/>
      <c r="E120" s="21"/>
      <c r="F120" s="21"/>
      <c r="G120" s="21"/>
      <c r="H120" s="21"/>
      <c r="I120" s="21"/>
      <c r="J120" s="21"/>
      <c r="K120" s="21"/>
      <c r="L120" s="21"/>
      <c r="M120" s="21"/>
      <c r="N120" s="21"/>
      <c r="O120" s="21" t="s">
        <v>241</v>
      </c>
      <c r="P120" s="21"/>
      <c r="Q120" s="21"/>
      <c r="R120" s="21"/>
      <c r="S120" s="21"/>
      <c r="T120" s="21"/>
      <c r="U120" s="21"/>
      <c r="V120" s="21"/>
      <c r="W120" s="21"/>
      <c r="X120" s="21"/>
      <c r="Y120" s="21"/>
      <c r="Z120" s="21"/>
      <c r="AA120" s="21"/>
      <c r="AB120" s="63">
        <v>1</v>
      </c>
    </row>
    <row r="121" spans="1:28">
      <c r="A121" s="21"/>
      <c r="B121" s="21"/>
      <c r="C121" s="21"/>
      <c r="D121" s="21"/>
      <c r="E121" s="21"/>
      <c r="F121" s="21"/>
      <c r="G121" s="21"/>
      <c r="H121" s="21"/>
      <c r="I121" s="21"/>
      <c r="J121" s="21"/>
      <c r="K121" s="21"/>
      <c r="L121" s="21"/>
      <c r="M121" s="21"/>
      <c r="N121" s="21"/>
      <c r="O121" s="21" t="s">
        <v>240</v>
      </c>
      <c r="P121" s="21"/>
      <c r="Q121" s="21"/>
      <c r="R121" s="21"/>
      <c r="S121" s="21"/>
      <c r="T121" s="21"/>
      <c r="U121" s="21"/>
      <c r="V121" s="21"/>
      <c r="W121" s="21"/>
      <c r="X121" s="21"/>
      <c r="Y121" s="21"/>
      <c r="Z121" s="21"/>
      <c r="AA121" s="21"/>
      <c r="AB121" s="63">
        <v>1</v>
      </c>
    </row>
    <row r="122" spans="1:28">
      <c r="A122" s="21"/>
      <c r="B122" s="21"/>
      <c r="C122" s="21"/>
      <c r="D122" s="21"/>
      <c r="E122" s="21"/>
      <c r="F122" s="21"/>
      <c r="G122" s="21"/>
      <c r="H122" s="21"/>
      <c r="I122" s="21"/>
      <c r="J122" s="21"/>
      <c r="K122" s="21"/>
      <c r="L122" s="21"/>
      <c r="M122" s="21"/>
      <c r="N122" s="21"/>
      <c r="O122" s="21" t="s">
        <v>239</v>
      </c>
      <c r="P122" s="21"/>
      <c r="Q122" s="21"/>
      <c r="R122" s="21"/>
      <c r="S122" s="21"/>
      <c r="T122" s="21"/>
      <c r="U122" s="21"/>
      <c r="V122" s="21"/>
      <c r="W122" s="21"/>
      <c r="X122" s="21"/>
      <c r="Y122" s="21"/>
      <c r="Z122" s="21"/>
      <c r="AA122" s="21"/>
      <c r="AB122" s="63">
        <v>1</v>
      </c>
    </row>
    <row r="123" spans="1:28">
      <c r="A123" s="21"/>
      <c r="B123" s="21"/>
      <c r="C123" s="21"/>
      <c r="D123" s="21"/>
      <c r="E123" s="21"/>
      <c r="F123" s="21"/>
      <c r="G123" s="21"/>
      <c r="H123" s="21"/>
      <c r="I123" s="21"/>
      <c r="J123" s="21"/>
      <c r="K123" s="21"/>
      <c r="L123" s="21"/>
      <c r="M123" s="21"/>
      <c r="N123" s="21"/>
      <c r="O123" s="21" t="s">
        <v>238</v>
      </c>
      <c r="P123" s="21"/>
      <c r="Q123" s="21"/>
      <c r="R123" s="21"/>
      <c r="S123" s="21"/>
      <c r="T123" s="21"/>
      <c r="U123" s="21"/>
      <c r="V123" s="21"/>
      <c r="W123" s="21"/>
      <c r="X123" s="21"/>
      <c r="Y123" s="21"/>
      <c r="Z123" s="21"/>
      <c r="AA123" s="21"/>
      <c r="AB123" s="63">
        <v>1</v>
      </c>
    </row>
    <row r="124" spans="1:28">
      <c r="A124" s="21"/>
      <c r="B124" s="21"/>
      <c r="C124" s="21"/>
      <c r="D124" s="21"/>
      <c r="E124" s="21"/>
      <c r="F124" s="21"/>
      <c r="G124" s="21"/>
      <c r="H124" s="21"/>
      <c r="I124" s="21"/>
      <c r="J124" s="21"/>
      <c r="K124" s="21"/>
      <c r="L124" s="21"/>
      <c r="M124" s="21"/>
      <c r="N124" s="21"/>
      <c r="O124" s="21" t="s">
        <v>237</v>
      </c>
      <c r="P124" s="21"/>
      <c r="Q124" s="21"/>
      <c r="R124" s="21"/>
      <c r="S124" s="21"/>
      <c r="T124" s="21"/>
      <c r="U124" s="21"/>
      <c r="V124" s="21"/>
      <c r="W124" s="21"/>
      <c r="X124" s="21"/>
      <c r="Y124" s="21"/>
      <c r="Z124" s="21"/>
      <c r="AA124" s="21"/>
      <c r="AB124" s="63">
        <v>1</v>
      </c>
    </row>
    <row r="125" spans="1:28">
      <c r="A125" s="21"/>
      <c r="B125" s="21"/>
      <c r="C125" s="21"/>
      <c r="D125" s="21"/>
      <c r="E125" s="21"/>
      <c r="F125" s="21"/>
      <c r="G125" s="21"/>
      <c r="H125" s="21"/>
      <c r="I125" s="21"/>
      <c r="J125" s="21"/>
      <c r="K125" s="21"/>
      <c r="L125" s="21"/>
      <c r="M125" s="21"/>
      <c r="N125" s="21"/>
      <c r="O125" s="21" t="s">
        <v>236</v>
      </c>
      <c r="P125" s="21"/>
      <c r="Q125" s="21"/>
      <c r="R125" s="21"/>
      <c r="S125" s="21"/>
      <c r="T125" s="21"/>
      <c r="U125" s="21"/>
      <c r="V125" s="21"/>
      <c r="W125" s="21"/>
      <c r="X125" s="21"/>
      <c r="Y125" s="21"/>
      <c r="Z125" s="21"/>
      <c r="AA125" s="21"/>
      <c r="AB125" s="63">
        <v>1</v>
      </c>
    </row>
    <row r="126" spans="1:28">
      <c r="A126" s="21"/>
      <c r="B126" s="21"/>
      <c r="C126" s="21"/>
      <c r="D126" s="21"/>
      <c r="E126" s="21"/>
      <c r="F126" s="21"/>
      <c r="G126" s="21"/>
      <c r="H126" s="21"/>
      <c r="I126" s="21"/>
      <c r="J126" s="21"/>
      <c r="K126" s="21"/>
      <c r="L126" s="21"/>
      <c r="M126" s="21"/>
      <c r="N126" s="21"/>
      <c r="O126" s="21" t="s">
        <v>235</v>
      </c>
      <c r="P126" s="21"/>
      <c r="Q126" s="21"/>
      <c r="R126" s="21"/>
      <c r="S126" s="21"/>
      <c r="T126" s="21"/>
      <c r="U126" s="21"/>
      <c r="V126" s="21"/>
      <c r="W126" s="21"/>
      <c r="X126" s="21"/>
      <c r="Y126" s="21"/>
      <c r="Z126" s="21"/>
      <c r="AA126" s="21"/>
      <c r="AB126" s="63">
        <v>1</v>
      </c>
    </row>
    <row r="127" spans="1:28">
      <c r="A127" s="21"/>
      <c r="B127" s="21"/>
      <c r="C127" s="21"/>
      <c r="D127" s="21"/>
      <c r="E127" s="21"/>
      <c r="F127" s="21"/>
      <c r="G127" s="21"/>
      <c r="H127" s="21"/>
      <c r="I127" s="21"/>
      <c r="J127" s="21"/>
      <c r="K127" s="21"/>
      <c r="L127" s="21"/>
      <c r="M127" s="21"/>
      <c r="N127" s="21"/>
      <c r="O127" s="21" t="s">
        <v>234</v>
      </c>
      <c r="P127" s="21"/>
      <c r="Q127" s="21"/>
      <c r="R127" s="21"/>
      <c r="S127" s="21"/>
      <c r="T127" s="21"/>
      <c r="U127" s="21"/>
      <c r="V127" s="21"/>
      <c r="W127" s="21"/>
      <c r="X127" s="21"/>
      <c r="Y127" s="21"/>
      <c r="Z127" s="21"/>
      <c r="AA127" s="21"/>
      <c r="AB127" s="63">
        <v>1</v>
      </c>
    </row>
    <row r="128" spans="1:28">
      <c r="A128" s="21"/>
      <c r="B128" s="21"/>
      <c r="C128" s="21"/>
      <c r="D128" s="21"/>
      <c r="E128" s="21"/>
      <c r="F128" s="21"/>
      <c r="G128" s="21"/>
      <c r="H128" s="21"/>
      <c r="I128" s="21"/>
      <c r="J128" s="21"/>
      <c r="K128" s="21"/>
      <c r="L128" s="21"/>
      <c r="M128" s="21"/>
      <c r="N128" s="21"/>
      <c r="O128" s="21" t="s">
        <v>233</v>
      </c>
      <c r="P128" s="21"/>
      <c r="Q128" s="21"/>
      <c r="R128" s="21"/>
      <c r="S128" s="21"/>
      <c r="T128" s="21"/>
      <c r="U128" s="21"/>
      <c r="V128" s="21"/>
      <c r="W128" s="21"/>
      <c r="X128" s="21"/>
      <c r="Y128" s="21"/>
      <c r="Z128" s="21"/>
      <c r="AA128" s="21"/>
      <c r="AB128" s="63">
        <v>1</v>
      </c>
    </row>
    <row r="129" spans="1:28">
      <c r="A129" s="21"/>
      <c r="B129" s="21"/>
      <c r="C129" s="21"/>
      <c r="D129" s="21"/>
      <c r="E129" s="21"/>
      <c r="F129" s="21"/>
      <c r="G129" s="21"/>
      <c r="H129" s="21"/>
      <c r="I129" s="21"/>
      <c r="J129" s="21"/>
      <c r="K129" s="21"/>
      <c r="L129" s="21"/>
      <c r="M129" s="21"/>
      <c r="N129" s="21"/>
      <c r="O129" s="21" t="s">
        <v>232</v>
      </c>
      <c r="P129" s="21"/>
      <c r="Q129" s="21"/>
      <c r="R129" s="21"/>
      <c r="S129" s="21"/>
      <c r="T129" s="21"/>
      <c r="U129" s="21"/>
      <c r="V129" s="21"/>
      <c r="W129" s="21"/>
      <c r="X129" s="21"/>
      <c r="Y129" s="21"/>
      <c r="Z129" s="21"/>
      <c r="AA129" s="21"/>
      <c r="AB129" s="63">
        <v>1</v>
      </c>
    </row>
    <row r="130" spans="1:28">
      <c r="A130" s="21"/>
      <c r="B130" s="21"/>
      <c r="C130" s="21"/>
      <c r="D130" s="21"/>
      <c r="E130" s="21"/>
      <c r="F130" s="21"/>
      <c r="G130" s="21"/>
      <c r="H130" s="21"/>
      <c r="I130" s="21"/>
      <c r="J130" s="21"/>
      <c r="K130" s="21"/>
      <c r="L130" s="21"/>
      <c r="M130" s="21"/>
      <c r="N130" s="21"/>
      <c r="O130" s="21" t="s">
        <v>231</v>
      </c>
      <c r="P130" s="21"/>
      <c r="Q130" s="21"/>
      <c r="R130" s="21"/>
      <c r="S130" s="21"/>
      <c r="T130" s="21"/>
      <c r="U130" s="21"/>
      <c r="V130" s="21"/>
      <c r="W130" s="21"/>
      <c r="X130" s="21"/>
      <c r="Y130" s="21"/>
      <c r="Z130" s="21"/>
      <c r="AA130" s="21"/>
      <c r="AB130" s="63">
        <v>1</v>
      </c>
    </row>
    <row r="131" spans="1:28">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63">
        <v>1</v>
      </c>
    </row>
    <row r="132" spans="1:28">
      <c r="A132" s="21"/>
      <c r="B132" s="21"/>
      <c r="C132" s="21"/>
      <c r="D132" s="21"/>
      <c r="E132" s="21"/>
      <c r="F132" s="21"/>
      <c r="G132" s="21"/>
      <c r="H132" s="21"/>
      <c r="I132" s="21"/>
      <c r="J132" s="21"/>
      <c r="K132" s="21"/>
      <c r="L132" s="21"/>
      <c r="M132" s="21"/>
      <c r="N132" s="21"/>
      <c r="O132" s="54" t="s">
        <v>230</v>
      </c>
      <c r="P132" s="21"/>
      <c r="Q132" s="21"/>
      <c r="R132" s="21"/>
      <c r="S132" s="21"/>
      <c r="T132" s="21"/>
      <c r="U132" s="21"/>
      <c r="V132" s="21"/>
      <c r="W132" s="21"/>
      <c r="X132" s="21"/>
      <c r="Y132" s="21"/>
      <c r="Z132" s="21"/>
      <c r="AA132" s="21"/>
      <c r="AB132" s="63">
        <v>1</v>
      </c>
    </row>
    <row r="133" spans="1:28">
      <c r="A133" s="21"/>
      <c r="B133" s="21"/>
      <c r="C133" s="21"/>
      <c r="D133" s="21"/>
      <c r="E133" s="21"/>
      <c r="F133" s="21"/>
      <c r="G133" s="21"/>
      <c r="H133" s="21"/>
      <c r="I133" s="21"/>
      <c r="J133" s="21"/>
      <c r="K133" s="21"/>
      <c r="L133" s="21"/>
      <c r="M133" s="21"/>
      <c r="N133" s="21"/>
      <c r="O133" s="21" t="s">
        <v>229</v>
      </c>
      <c r="P133" s="21"/>
      <c r="Q133" s="21"/>
      <c r="R133" s="21"/>
      <c r="S133" s="21"/>
      <c r="T133" s="21"/>
      <c r="U133" s="21"/>
      <c r="V133" s="21"/>
      <c r="W133" s="21"/>
      <c r="X133" s="21"/>
      <c r="Y133" s="21"/>
      <c r="Z133" s="21"/>
      <c r="AA133" s="21"/>
      <c r="AB133" s="63">
        <v>1</v>
      </c>
    </row>
    <row r="134" spans="1:28">
      <c r="A134" s="21"/>
      <c r="B134" s="21"/>
      <c r="C134" s="21"/>
      <c r="D134" s="21"/>
      <c r="E134" s="21"/>
      <c r="F134" s="21"/>
      <c r="G134" s="21"/>
      <c r="H134" s="21"/>
      <c r="I134" s="21"/>
      <c r="J134" s="21"/>
      <c r="K134" s="21"/>
      <c r="L134" s="21"/>
      <c r="M134" s="21"/>
      <c r="N134" s="21"/>
      <c r="O134" s="21" t="s">
        <v>228</v>
      </c>
      <c r="P134" s="21"/>
      <c r="Q134" s="21"/>
      <c r="R134" s="21"/>
      <c r="S134" s="21"/>
      <c r="T134" s="21"/>
      <c r="U134" s="21"/>
      <c r="V134" s="21"/>
      <c r="W134" s="21"/>
      <c r="X134" s="21"/>
      <c r="Y134" s="21"/>
      <c r="Z134" s="21"/>
      <c r="AA134" s="21"/>
      <c r="AB134" s="63">
        <v>1</v>
      </c>
    </row>
    <row r="135" spans="1:28">
      <c r="A135" s="21"/>
      <c r="B135" s="21"/>
      <c r="C135" s="21"/>
      <c r="D135" s="21"/>
      <c r="E135" s="21"/>
      <c r="F135" s="21"/>
      <c r="G135" s="21"/>
      <c r="H135" s="21"/>
      <c r="I135" s="21"/>
      <c r="J135" s="21"/>
      <c r="K135" s="21"/>
      <c r="L135" s="21"/>
      <c r="M135" s="21"/>
      <c r="N135" s="21"/>
      <c r="O135" s="21" t="s">
        <v>227</v>
      </c>
      <c r="P135" s="21"/>
      <c r="Q135" s="21"/>
      <c r="R135" s="21"/>
      <c r="S135" s="21"/>
      <c r="T135" s="21"/>
      <c r="U135" s="21"/>
      <c r="V135" s="21"/>
      <c r="W135" s="21"/>
      <c r="X135" s="21"/>
      <c r="Y135" s="21"/>
      <c r="Z135" s="21"/>
      <c r="AA135" s="21"/>
      <c r="AB135" s="63">
        <v>1</v>
      </c>
    </row>
    <row r="136" spans="1:28">
      <c r="A136" s="21"/>
      <c r="B136" s="21"/>
      <c r="C136" s="21"/>
      <c r="D136" s="21"/>
      <c r="E136" s="21"/>
      <c r="F136" s="21"/>
      <c r="G136" s="21"/>
      <c r="H136" s="21"/>
      <c r="I136" s="21"/>
      <c r="J136" s="21"/>
      <c r="K136" s="21"/>
      <c r="L136" s="21"/>
      <c r="M136" s="21"/>
      <c r="N136" s="21"/>
      <c r="O136" s="21" t="s">
        <v>226</v>
      </c>
      <c r="P136" s="21"/>
      <c r="Q136" s="21"/>
      <c r="R136" s="21"/>
      <c r="S136" s="21"/>
      <c r="T136" s="21"/>
      <c r="U136" s="21"/>
      <c r="V136" s="21"/>
      <c r="W136" s="21"/>
      <c r="X136" s="21"/>
      <c r="Y136" s="21"/>
      <c r="Z136" s="21"/>
      <c r="AA136" s="21"/>
      <c r="AB136" s="63">
        <v>1</v>
      </c>
    </row>
    <row r="137" spans="1:28">
      <c r="A137" s="21"/>
      <c r="B137" s="21"/>
      <c r="C137" s="21"/>
      <c r="D137" s="21"/>
      <c r="E137" s="21"/>
      <c r="F137" s="21"/>
      <c r="G137" s="21"/>
      <c r="H137" s="21"/>
      <c r="I137" s="21"/>
      <c r="J137" s="21"/>
      <c r="K137" s="21"/>
      <c r="L137" s="21"/>
      <c r="M137" s="21"/>
      <c r="N137" s="21"/>
      <c r="O137" s="21" t="s">
        <v>225</v>
      </c>
      <c r="P137" s="21"/>
      <c r="Q137" s="21"/>
      <c r="R137" s="21"/>
      <c r="S137" s="21"/>
      <c r="T137" s="21"/>
      <c r="U137" s="21"/>
      <c r="V137" s="21"/>
      <c r="W137" s="21"/>
      <c r="X137" s="21"/>
      <c r="Y137" s="21"/>
      <c r="Z137" s="21"/>
      <c r="AA137" s="21"/>
      <c r="AB137" s="63">
        <v>1</v>
      </c>
    </row>
    <row r="138" spans="1:28">
      <c r="A138" s="21"/>
      <c r="B138" s="21"/>
      <c r="C138" s="21"/>
      <c r="D138" s="21"/>
      <c r="E138" s="21"/>
      <c r="F138" s="21"/>
      <c r="G138" s="21"/>
      <c r="H138" s="21"/>
      <c r="I138" s="21"/>
      <c r="J138" s="21"/>
      <c r="K138" s="21"/>
      <c r="L138" s="21"/>
      <c r="M138" s="21"/>
      <c r="N138" s="21"/>
      <c r="O138" s="21" t="s">
        <v>224</v>
      </c>
      <c r="P138" s="21"/>
      <c r="Q138" s="21"/>
      <c r="R138" s="21"/>
      <c r="S138" s="21"/>
      <c r="T138" s="21"/>
      <c r="U138" s="21"/>
      <c r="V138" s="21"/>
      <c r="W138" s="21"/>
      <c r="X138" s="21"/>
      <c r="Y138" s="21"/>
      <c r="Z138" s="21"/>
      <c r="AA138" s="21"/>
      <c r="AB138" s="63">
        <v>1</v>
      </c>
    </row>
    <row r="139" spans="1:28">
      <c r="A139" s="21"/>
      <c r="B139" s="21"/>
      <c r="C139" s="21"/>
      <c r="D139" s="21"/>
      <c r="E139" s="21"/>
      <c r="F139" s="21"/>
      <c r="G139" s="21"/>
      <c r="H139" s="21"/>
      <c r="I139" s="21"/>
      <c r="J139" s="21"/>
      <c r="K139" s="21"/>
      <c r="L139" s="21"/>
      <c r="M139" s="21"/>
      <c r="N139" s="21"/>
      <c r="O139" s="21" t="s">
        <v>223</v>
      </c>
      <c r="P139" s="21"/>
      <c r="Q139" s="21"/>
      <c r="R139" s="21"/>
      <c r="S139" s="21"/>
      <c r="T139" s="21"/>
      <c r="U139" s="21"/>
      <c r="V139" s="21"/>
      <c r="W139" s="21"/>
      <c r="X139" s="21"/>
      <c r="Y139" s="21"/>
      <c r="Z139" s="21"/>
      <c r="AA139" s="21"/>
      <c r="AB139" s="63">
        <v>1</v>
      </c>
    </row>
    <row r="140" spans="1:28">
      <c r="A140" s="21"/>
      <c r="B140" s="21"/>
      <c r="C140" s="21"/>
      <c r="D140" s="21"/>
      <c r="E140" s="21"/>
      <c r="F140" s="21"/>
      <c r="G140" s="21"/>
      <c r="H140" s="21"/>
      <c r="I140" s="21"/>
      <c r="J140" s="21"/>
      <c r="K140" s="21"/>
      <c r="L140" s="21"/>
      <c r="M140" s="21"/>
      <c r="N140" s="21"/>
      <c r="O140" s="21" t="s">
        <v>222</v>
      </c>
      <c r="P140" s="21"/>
      <c r="Q140" s="21"/>
      <c r="R140" s="21"/>
      <c r="S140" s="21"/>
      <c r="T140" s="21"/>
      <c r="U140" s="21"/>
      <c r="V140" s="21"/>
      <c r="W140" s="21"/>
      <c r="X140" s="21"/>
      <c r="Y140" s="21"/>
      <c r="Z140" s="21"/>
      <c r="AA140" s="21"/>
      <c r="AB140" s="63">
        <v>1</v>
      </c>
    </row>
    <row r="141" spans="1:28">
      <c r="A141" s="21"/>
      <c r="B141" s="21"/>
      <c r="C141" s="21"/>
      <c r="D141" s="21"/>
      <c r="E141" s="21"/>
      <c r="F141" s="21"/>
      <c r="G141" s="21"/>
      <c r="H141" s="21"/>
      <c r="I141" s="21"/>
      <c r="J141" s="21"/>
      <c r="K141" s="21"/>
      <c r="L141" s="21"/>
      <c r="M141" s="21"/>
      <c r="N141" s="21"/>
      <c r="O141" s="21" t="s">
        <v>221</v>
      </c>
      <c r="P141" s="21"/>
      <c r="Q141" s="21"/>
      <c r="R141" s="21"/>
      <c r="S141" s="21"/>
      <c r="T141" s="21"/>
      <c r="U141" s="21"/>
      <c r="V141" s="21"/>
      <c r="W141" s="21"/>
      <c r="X141" s="21"/>
      <c r="Y141" s="21"/>
      <c r="Z141" s="21"/>
      <c r="AA141" s="21"/>
      <c r="AB141" s="63">
        <v>1</v>
      </c>
    </row>
    <row r="142" spans="1:28">
      <c r="A142" s="21"/>
      <c r="B142" s="21"/>
      <c r="C142" s="21"/>
      <c r="D142" s="21"/>
      <c r="E142" s="21"/>
      <c r="F142" s="21"/>
      <c r="G142" s="21"/>
      <c r="H142" s="21"/>
      <c r="I142" s="21"/>
      <c r="J142" s="21"/>
      <c r="K142" s="21"/>
      <c r="L142" s="21"/>
      <c r="M142" s="21"/>
      <c r="N142" s="21"/>
      <c r="O142" s="21" t="s">
        <v>220</v>
      </c>
      <c r="P142" s="21"/>
      <c r="Q142" s="21"/>
      <c r="R142" s="21"/>
      <c r="S142" s="21"/>
      <c r="T142" s="21"/>
      <c r="U142" s="21"/>
      <c r="V142" s="21"/>
      <c r="W142" s="21"/>
      <c r="X142" s="21"/>
      <c r="Y142" s="21"/>
      <c r="Z142" s="21"/>
      <c r="AA142" s="21"/>
      <c r="AB142" s="63">
        <v>1</v>
      </c>
    </row>
    <row r="143" spans="1:28">
      <c r="A143" s="21"/>
      <c r="B143" s="21"/>
      <c r="C143" s="21"/>
      <c r="D143" s="21"/>
      <c r="E143" s="21"/>
      <c r="F143" s="21"/>
      <c r="G143" s="21"/>
      <c r="H143" s="21"/>
      <c r="I143" s="21"/>
      <c r="J143" s="21"/>
      <c r="K143" s="21"/>
      <c r="L143" s="21"/>
      <c r="M143" s="21"/>
      <c r="N143" s="21"/>
      <c r="O143" s="21" t="s">
        <v>219</v>
      </c>
      <c r="P143" s="21"/>
      <c r="Q143" s="21"/>
      <c r="R143" s="21"/>
      <c r="S143" s="21"/>
      <c r="T143" s="21"/>
      <c r="U143" s="21"/>
      <c r="V143" s="21"/>
      <c r="W143" s="21"/>
      <c r="X143" s="21"/>
      <c r="Y143" s="21"/>
      <c r="Z143" s="21"/>
      <c r="AA143" s="21"/>
      <c r="AB143" s="63">
        <v>1</v>
      </c>
    </row>
    <row r="144" spans="1:28">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105" t="s">
        <v>519</v>
      </c>
    </row>
    <row r="145" spans="1:28">
      <c r="A145" s="63">
        <v>1</v>
      </c>
      <c r="B145" s="63">
        <v>1</v>
      </c>
      <c r="C145" s="63">
        <v>1</v>
      </c>
      <c r="D145" s="63">
        <v>1</v>
      </c>
      <c r="E145" s="63">
        <v>1</v>
      </c>
      <c r="F145" s="63">
        <v>1</v>
      </c>
      <c r="G145" s="63">
        <v>1</v>
      </c>
      <c r="H145" s="63">
        <v>1</v>
      </c>
      <c r="I145" s="63">
        <v>1</v>
      </c>
      <c r="J145" s="63">
        <v>1</v>
      </c>
      <c r="K145" s="63">
        <v>1</v>
      </c>
      <c r="L145" s="63">
        <v>1</v>
      </c>
      <c r="M145" s="63">
        <v>1</v>
      </c>
      <c r="N145" s="63">
        <v>1</v>
      </c>
      <c r="O145" s="63">
        <v>1</v>
      </c>
      <c r="P145" s="63">
        <v>1</v>
      </c>
      <c r="Q145" s="63">
        <v>1</v>
      </c>
      <c r="R145" s="63">
        <v>1</v>
      </c>
      <c r="S145" s="63">
        <v>1</v>
      </c>
      <c r="T145" s="63">
        <v>1</v>
      </c>
      <c r="U145" s="63">
        <v>1</v>
      </c>
      <c r="V145" s="63">
        <v>1</v>
      </c>
      <c r="W145" s="63">
        <v>1</v>
      </c>
      <c r="X145" s="63">
        <v>1</v>
      </c>
      <c r="Y145" s="63">
        <v>1</v>
      </c>
      <c r="Z145" s="63">
        <v>1</v>
      </c>
      <c r="AA145" s="63">
        <v>1</v>
      </c>
      <c r="AB145" s="106" t="str">
        <f>ADDRESS(ROW(),COLUMN(),4)</f>
        <v>AB145</v>
      </c>
    </row>
    <row r="146" spans="1:28">
      <c r="AB146"/>
    </row>
    <row r="147" spans="1:28">
      <c r="AB147"/>
    </row>
    <row r="148" spans="1:28">
      <c r="AB148"/>
    </row>
    <row r="149" spans="1:28">
      <c r="AB149"/>
    </row>
    <row r="150" spans="1:28">
      <c r="AB150"/>
    </row>
    <row r="151" spans="1:28">
      <c r="AB151"/>
    </row>
    <row r="152" spans="1:28">
      <c r="AB152"/>
    </row>
    <row r="153" spans="1:28">
      <c r="AB153"/>
    </row>
    <row r="154" spans="1:28">
      <c r="AB154"/>
    </row>
    <row r="155" spans="1:28">
      <c r="AB155"/>
    </row>
    <row r="156" spans="1:28">
      <c r="AB156"/>
    </row>
    <row r="157" spans="1:28">
      <c r="AB157"/>
    </row>
    <row r="158" spans="1:28">
      <c r="AB158"/>
    </row>
    <row r="159" spans="1:28">
      <c r="AB159"/>
    </row>
    <row r="160" spans="1:28">
      <c r="AB160"/>
    </row>
    <row r="161" spans="28:28">
      <c r="AB161"/>
    </row>
    <row r="162" spans="28:28">
      <c r="AB162"/>
    </row>
    <row r="163" spans="28:28">
      <c r="AB163"/>
    </row>
    <row r="164" spans="28:28">
      <c r="AB164"/>
    </row>
    <row r="165" spans="28:28">
      <c r="AB165"/>
    </row>
    <row r="166" spans="28:28">
      <c r="AB166"/>
    </row>
    <row r="167" spans="28:28">
      <c r="AB167"/>
    </row>
    <row r="168" spans="28:28">
      <c r="AB168"/>
    </row>
    <row r="169" spans="28:28">
      <c r="AB169"/>
    </row>
    <row r="170" spans="28:28">
      <c r="AB170"/>
    </row>
    <row r="171" spans="28:28">
      <c r="AB171"/>
    </row>
    <row r="172" spans="28:28">
      <c r="AB172"/>
    </row>
    <row r="173" spans="28:28">
      <c r="AB173"/>
    </row>
    <row r="174" spans="28:28">
      <c r="AB174"/>
    </row>
    <row r="175" spans="28:28">
      <c r="AB175"/>
    </row>
    <row r="176" spans="28:28">
      <c r="AB176"/>
    </row>
    <row r="177" spans="28:28">
      <c r="AB177"/>
    </row>
    <row r="178" spans="28:28">
      <c r="AB178"/>
    </row>
    <row r="179" spans="28:28">
      <c r="AB179"/>
    </row>
    <row r="180" spans="28:28">
      <c r="AB180"/>
    </row>
    <row r="181" spans="28:28">
      <c r="AB181"/>
    </row>
    <row r="182" spans="28:28">
      <c r="AB182"/>
    </row>
    <row r="183" spans="28:28">
      <c r="AB183"/>
    </row>
    <row r="184" spans="28:28">
      <c r="AB184"/>
    </row>
    <row r="185" spans="28:28">
      <c r="AB185"/>
    </row>
    <row r="186" spans="28:28">
      <c r="AB186"/>
    </row>
    <row r="187" spans="28:28">
      <c r="AB187"/>
    </row>
    <row r="188" spans="28:28">
      <c r="AB188"/>
    </row>
    <row r="189" spans="28:28">
      <c r="AB189"/>
    </row>
    <row r="190" spans="28:28">
      <c r="AB190"/>
    </row>
    <row r="191" spans="28:28">
      <c r="AB191"/>
    </row>
    <row r="192" spans="28:28">
      <c r="AB192"/>
    </row>
    <row r="193" spans="28:28">
      <c r="AB193"/>
    </row>
    <row r="194" spans="28:28">
      <c r="AB194"/>
    </row>
    <row r="195" spans="28:28">
      <c r="AB195"/>
    </row>
    <row r="196" spans="28:28">
      <c r="AB196"/>
    </row>
    <row r="197" spans="28:28">
      <c r="AB197"/>
    </row>
    <row r="198" spans="28:28">
      <c r="AB198"/>
    </row>
    <row r="199" spans="28:28">
      <c r="AB199"/>
    </row>
    <row r="200" spans="28:28">
      <c r="AB200"/>
    </row>
    <row r="201" spans="28:28">
      <c r="AB201"/>
    </row>
    <row r="202" spans="28:28">
      <c r="AB202"/>
    </row>
    <row r="203" spans="28:28">
      <c r="AB203"/>
    </row>
    <row r="204" spans="28:28">
      <c r="AB204"/>
    </row>
    <row r="205" spans="28:28">
      <c r="AB205"/>
    </row>
    <row r="206" spans="28:28">
      <c r="AB206"/>
    </row>
    <row r="207" spans="28:28">
      <c r="AB207"/>
    </row>
    <row r="208" spans="28:28">
      <c r="AB208"/>
    </row>
    <row r="209" spans="28:28">
      <c r="AB209"/>
    </row>
    <row r="210" spans="28:28">
      <c r="AB210"/>
    </row>
    <row r="211" spans="28:28">
      <c r="AB211"/>
    </row>
    <row r="212" spans="28:28">
      <c r="AB212"/>
    </row>
    <row r="213" spans="28:28">
      <c r="AB213"/>
    </row>
    <row r="214" spans="28:28">
      <c r="AB214"/>
    </row>
    <row r="215" spans="28:28">
      <c r="AB215"/>
    </row>
    <row r="216" spans="28:28">
      <c r="AB216"/>
    </row>
    <row r="217" spans="28:28">
      <c r="AB217"/>
    </row>
    <row r="218" spans="28:28">
      <c r="AB218"/>
    </row>
    <row r="219" spans="28:28">
      <c r="AB219"/>
    </row>
    <row r="220" spans="28:28">
      <c r="AB220"/>
    </row>
    <row r="221" spans="28:28">
      <c r="AB221"/>
    </row>
    <row r="222" spans="28:28">
      <c r="AB222"/>
    </row>
    <row r="223" spans="28:28">
      <c r="AB223"/>
    </row>
    <row r="224" spans="28:28">
      <c r="AB224"/>
    </row>
    <row r="225" spans="28:28">
      <c r="AB225"/>
    </row>
    <row r="226" spans="28:28">
      <c r="AB226"/>
    </row>
    <row r="227" spans="28:28">
      <c r="AB227"/>
    </row>
    <row r="228" spans="28:28">
      <c r="AB228"/>
    </row>
    <row r="229" spans="28:28">
      <c r="AB229"/>
    </row>
    <row r="230" spans="28:28">
      <c r="AB230"/>
    </row>
    <row r="231" spans="28:28">
      <c r="AB231"/>
    </row>
    <row r="232" spans="28:28">
      <c r="AB232"/>
    </row>
    <row r="233" spans="28:28">
      <c r="AB233"/>
    </row>
    <row r="234" spans="28:28">
      <c r="AB234"/>
    </row>
    <row r="235" spans="28:28">
      <c r="AB235"/>
    </row>
    <row r="236" spans="28:28">
      <c r="AB236"/>
    </row>
    <row r="237" spans="28:28">
      <c r="AB237"/>
    </row>
    <row r="238" spans="28:28">
      <c r="AB238"/>
    </row>
    <row r="239" spans="28:28">
      <c r="AB239"/>
    </row>
    <row r="240" spans="28:28">
      <c r="AB240"/>
    </row>
    <row r="241" spans="28:28">
      <c r="AB241"/>
    </row>
    <row r="242" spans="28:28">
      <c r="AB242"/>
    </row>
    <row r="243" spans="28:28">
      <c r="AB243"/>
    </row>
    <row r="244" spans="28:28">
      <c r="AB244"/>
    </row>
    <row r="245" spans="28:28">
      <c r="AB245"/>
    </row>
    <row r="246" spans="28:28">
      <c r="AB246"/>
    </row>
    <row r="247" spans="28:28">
      <c r="AB247"/>
    </row>
    <row r="248" spans="28:28">
      <c r="AB248"/>
    </row>
    <row r="249" spans="28:28">
      <c r="AB249"/>
    </row>
    <row r="250" spans="28:28">
      <c r="AB250"/>
    </row>
    <row r="251" spans="28:28">
      <c r="AB251"/>
    </row>
    <row r="252" spans="28:28">
      <c r="AB252"/>
    </row>
    <row r="253" spans="28:28">
      <c r="AB253"/>
    </row>
    <row r="254" spans="28:28">
      <c r="AB254"/>
    </row>
    <row r="255" spans="28:28">
      <c r="AB255"/>
    </row>
    <row r="256" spans="28:28">
      <c r="AB256"/>
    </row>
    <row r="257" spans="28:28">
      <c r="AB257"/>
    </row>
    <row r="258" spans="28:28">
      <c r="AB258"/>
    </row>
    <row r="259" spans="28:28">
      <c r="AB259"/>
    </row>
    <row r="260" spans="28:28">
      <c r="AB260"/>
    </row>
    <row r="261" spans="28:28">
      <c r="AB261"/>
    </row>
    <row r="262" spans="28:28">
      <c r="AB262"/>
    </row>
    <row r="263" spans="28:28">
      <c r="AB263"/>
    </row>
    <row r="264" spans="28:28">
      <c r="AB264"/>
    </row>
    <row r="265" spans="28:28">
      <c r="AB265"/>
    </row>
    <row r="266" spans="28:28">
      <c r="AB266"/>
    </row>
    <row r="267" spans="28:28">
      <c r="AB267"/>
    </row>
    <row r="268" spans="28:28">
      <c r="AB268"/>
    </row>
    <row r="269" spans="28:28">
      <c r="AB269"/>
    </row>
    <row r="270" spans="28:28">
      <c r="AB270"/>
    </row>
    <row r="271" spans="28:28">
      <c r="AB271"/>
    </row>
    <row r="272" spans="28:28">
      <c r="AB272"/>
    </row>
    <row r="273" spans="28:28">
      <c r="AB273"/>
    </row>
    <row r="274" spans="28:28">
      <c r="AB274"/>
    </row>
    <row r="275" spans="28:28">
      <c r="AB275"/>
    </row>
    <row r="276" spans="28:28">
      <c r="AB276"/>
    </row>
    <row r="277" spans="28:28">
      <c r="AB277"/>
    </row>
    <row r="278" spans="28:28">
      <c r="AB278"/>
    </row>
    <row r="279" spans="28:28">
      <c r="AB279"/>
    </row>
    <row r="280" spans="28:28">
      <c r="AB280"/>
    </row>
    <row r="281" spans="28:28">
      <c r="AB281"/>
    </row>
    <row r="282" spans="28:28">
      <c r="AB282"/>
    </row>
    <row r="283" spans="28:28">
      <c r="AB283"/>
    </row>
    <row r="284" spans="28:28">
      <c r="AB284"/>
    </row>
    <row r="285" spans="28:28">
      <c r="AB285"/>
    </row>
    <row r="286" spans="28:28">
      <c r="AB286"/>
    </row>
    <row r="287" spans="28:28">
      <c r="AB287"/>
    </row>
    <row r="288" spans="28:28">
      <c r="AB288"/>
    </row>
    <row r="289" spans="28:28">
      <c r="AB289"/>
    </row>
    <row r="290" spans="28:28">
      <c r="AB290"/>
    </row>
    <row r="291" spans="28:28">
      <c r="AB291"/>
    </row>
    <row r="292" spans="28:28">
      <c r="AB292"/>
    </row>
    <row r="293" spans="28:28">
      <c r="AB293"/>
    </row>
    <row r="294" spans="28:28">
      <c r="AB294"/>
    </row>
  </sheetData>
  <hyperlinks>
    <hyperlink ref="B46" r:id="rId1" xr:uid="{485CD30F-AF9F-4FE5-A8C1-88A77DE893D9}"/>
    <hyperlink ref="B49" r:id="rId2" xr:uid="{5677B833-60F9-4414-9589-6A7E950D1F99}"/>
    <hyperlink ref="B52" r:id="rId3" xr:uid="{DCE9226A-E2D3-49DC-B0E1-D30D0F9F42EE}"/>
    <hyperlink ref="B55" r:id="rId4" xr:uid="{CD21CD51-EFB4-4498-A992-741FDA93CEC6}"/>
    <hyperlink ref="C74" r:id="rId5" xr:uid="{D0C6BF23-B3FC-47AB-8BD2-D0C3AC603F4E}"/>
    <hyperlink ref="B43" r:id="rId6" xr:uid="{8FB03878-4C96-41A3-B95E-E538C96FAF45}"/>
    <hyperlink ref="B72" r:id="rId7" xr:uid="{F7D102F2-01B3-4FCA-ADDE-402A98CA110E}"/>
    <hyperlink ref="B58" r:id="rId8" xr:uid="{318D2C35-5449-4A15-A34E-CF8458E0F615}"/>
    <hyperlink ref="O3" r:id="rId9" xr:uid="{24332155-B0F5-45A4-9614-B5196D67D7AE}"/>
  </hyperlinks>
  <pageMargins left="0.7" right="0.7" top="0.75" bottom="0.75" header="0.3" footer="0.3"/>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FB4A2-58B2-4EC8-AFE4-A0EEF192F5E1}">
  <dimension ref="A1:P61"/>
  <sheetViews>
    <sheetView zoomScaleNormal="100" workbookViewId="0">
      <selection activeCell="O1" sqref="O1"/>
    </sheetView>
  </sheetViews>
  <sheetFormatPr baseColWidth="10" defaultRowHeight="15"/>
  <cols>
    <col min="2" max="2" width="14.140625" customWidth="1"/>
    <col min="10" max="10" width="14.7109375" customWidth="1"/>
    <col min="11" max="11" width="15.7109375" customWidth="1"/>
    <col min="13" max="13" width="16.28515625" customWidth="1"/>
    <col min="16" max="16" width="8.7109375" style="107" customWidth="1"/>
  </cols>
  <sheetData>
    <row r="1" spans="1:16" ht="15.75">
      <c r="A1" s="21"/>
      <c r="B1" s="21"/>
      <c r="C1" s="21"/>
      <c r="D1" s="21"/>
      <c r="E1" s="21"/>
      <c r="F1" s="21"/>
      <c r="G1" s="21"/>
      <c r="H1" s="21"/>
      <c r="I1" s="21"/>
      <c r="J1" s="21"/>
      <c r="K1" s="21"/>
      <c r="L1" s="21"/>
      <c r="M1" s="21"/>
      <c r="N1" s="21"/>
      <c r="O1" s="528" t="s">
        <v>2956</v>
      </c>
      <c r="P1" s="63">
        <v>1</v>
      </c>
    </row>
    <row r="2" spans="1:16">
      <c r="A2" s="21"/>
      <c r="B2" s="54" t="s">
        <v>751</v>
      </c>
      <c r="C2" s="21"/>
      <c r="D2" s="21"/>
      <c r="E2" s="21"/>
      <c r="F2" s="21"/>
      <c r="G2" s="21"/>
      <c r="H2" s="21"/>
      <c r="I2" s="21"/>
      <c r="J2" s="21"/>
      <c r="K2" s="21"/>
      <c r="L2" s="21"/>
      <c r="M2" s="21"/>
      <c r="N2" s="21"/>
      <c r="O2" s="112"/>
      <c r="P2" s="63">
        <v>1</v>
      </c>
    </row>
    <row r="3" spans="1:16">
      <c r="A3" s="21"/>
      <c r="B3" s="52" t="s">
        <v>750</v>
      </c>
      <c r="C3" s="21"/>
      <c r="D3" s="21"/>
      <c r="E3" s="21"/>
      <c r="F3" s="21"/>
      <c r="G3" s="21"/>
      <c r="H3" s="21"/>
      <c r="I3" s="21"/>
      <c r="J3" s="21"/>
      <c r="K3" s="21"/>
      <c r="L3" s="21"/>
      <c r="M3" s="21"/>
      <c r="N3" s="21"/>
      <c r="O3" s="112"/>
      <c r="P3" s="63">
        <v>1</v>
      </c>
    </row>
    <row r="4" spans="1:16">
      <c r="A4" s="21"/>
      <c r="B4" s="21" t="s">
        <v>749</v>
      </c>
      <c r="C4" s="21"/>
      <c r="D4" s="21"/>
      <c r="E4" s="21"/>
      <c r="F4" s="21"/>
      <c r="G4" s="21"/>
      <c r="H4" s="21"/>
      <c r="I4" s="21"/>
      <c r="J4" s="21"/>
      <c r="K4" s="21"/>
      <c r="L4" s="21"/>
      <c r="M4" s="21"/>
      <c r="N4" s="21"/>
      <c r="O4" s="112"/>
      <c r="P4" s="63">
        <v>1</v>
      </c>
    </row>
    <row r="5" spans="1:16">
      <c r="A5" s="21"/>
      <c r="B5" s="54" t="s">
        <v>748</v>
      </c>
      <c r="C5" s="21"/>
      <c r="D5" s="21"/>
      <c r="E5" s="21"/>
      <c r="F5" s="21"/>
      <c r="G5" s="21"/>
      <c r="H5" s="21"/>
      <c r="I5" s="21"/>
      <c r="J5" s="21"/>
      <c r="K5" s="21"/>
      <c r="L5" s="21"/>
      <c r="M5" s="21"/>
      <c r="N5" s="21"/>
      <c r="O5" s="112"/>
      <c r="P5" s="63">
        <v>1</v>
      </c>
    </row>
    <row r="6" spans="1:16">
      <c r="A6" s="21"/>
      <c r="B6" s="21" t="s">
        <v>747</v>
      </c>
      <c r="C6" s="21"/>
      <c r="D6" s="21"/>
      <c r="E6" s="21"/>
      <c r="F6" s="21"/>
      <c r="G6" s="21"/>
      <c r="H6" s="21"/>
      <c r="I6" s="21"/>
      <c r="J6" s="21"/>
      <c r="K6" s="21"/>
      <c r="L6" s="21"/>
      <c r="M6" s="21"/>
      <c r="N6" s="21"/>
      <c r="O6" s="112"/>
      <c r="P6" s="63">
        <v>1</v>
      </c>
    </row>
    <row r="7" spans="1:16">
      <c r="A7" s="21"/>
      <c r="B7" s="21" t="s">
        <v>746</v>
      </c>
      <c r="C7" s="21"/>
      <c r="D7" s="21"/>
      <c r="E7" s="21"/>
      <c r="F7" s="21"/>
      <c r="G7" s="21"/>
      <c r="H7" s="21"/>
      <c r="I7" s="21"/>
      <c r="J7" s="21"/>
      <c r="K7" s="21"/>
      <c r="L7" s="21"/>
      <c r="M7" s="21"/>
      <c r="N7" s="21"/>
      <c r="O7" s="112"/>
      <c r="P7" s="63">
        <v>1</v>
      </c>
    </row>
    <row r="8" spans="1:16">
      <c r="A8" s="21"/>
      <c r="B8" s="21" t="s">
        <v>745</v>
      </c>
      <c r="C8" s="21"/>
      <c r="D8" s="21"/>
      <c r="E8" s="21"/>
      <c r="F8" s="21"/>
      <c r="G8" s="21"/>
      <c r="H8" s="21"/>
      <c r="I8" s="21"/>
      <c r="J8" s="21"/>
      <c r="K8" s="21"/>
      <c r="L8" s="21"/>
      <c r="M8" s="21"/>
      <c r="N8" s="21"/>
      <c r="O8" s="112"/>
      <c r="P8" s="63">
        <v>1</v>
      </c>
    </row>
    <row r="9" spans="1:16">
      <c r="A9" s="21"/>
      <c r="B9" s="21" t="s">
        <v>744</v>
      </c>
      <c r="C9" s="21"/>
      <c r="D9" s="21"/>
      <c r="E9" s="21"/>
      <c r="F9" s="21"/>
      <c r="G9" s="21"/>
      <c r="H9" s="21"/>
      <c r="I9" s="21"/>
      <c r="J9" s="21"/>
      <c r="K9" s="21"/>
      <c r="L9" s="21"/>
      <c r="M9" s="21"/>
      <c r="N9" s="21"/>
      <c r="O9" s="112"/>
      <c r="P9" s="63">
        <v>1</v>
      </c>
    </row>
    <row r="10" spans="1:16">
      <c r="A10" s="21"/>
      <c r="B10" s="21" t="s">
        <v>743</v>
      </c>
      <c r="C10" s="21"/>
      <c r="D10" s="21"/>
      <c r="E10" s="21"/>
      <c r="F10" s="21"/>
      <c r="G10" s="21"/>
      <c r="H10" s="21"/>
      <c r="I10" s="21"/>
      <c r="J10" s="21"/>
      <c r="K10" s="21"/>
      <c r="L10" s="21"/>
      <c r="M10" s="21"/>
      <c r="N10" s="21"/>
      <c r="O10" s="112"/>
      <c r="P10" s="63">
        <v>1</v>
      </c>
    </row>
    <row r="11" spans="1:16">
      <c r="A11" s="21"/>
      <c r="B11" s="54" t="s">
        <v>742</v>
      </c>
      <c r="C11" s="21"/>
      <c r="D11" s="21"/>
      <c r="E11" s="21"/>
      <c r="F11" s="21"/>
      <c r="G11" s="21"/>
      <c r="H11" s="21"/>
      <c r="I11" s="21"/>
      <c r="J11" s="21"/>
      <c r="K11" s="21"/>
      <c r="L11" s="21"/>
      <c r="M11" s="21"/>
      <c r="N11" s="21"/>
      <c r="O11" s="112"/>
      <c r="P11" s="63">
        <v>1</v>
      </c>
    </row>
    <row r="12" spans="1:16">
      <c r="A12" s="21"/>
      <c r="B12" s="21" t="s">
        <v>741</v>
      </c>
      <c r="C12" s="21"/>
      <c r="D12" s="21"/>
      <c r="E12" s="21"/>
      <c r="F12" s="21"/>
      <c r="G12" s="21"/>
      <c r="H12" s="21"/>
      <c r="I12" s="21"/>
      <c r="J12" s="21"/>
      <c r="K12" s="21"/>
      <c r="L12" s="21"/>
      <c r="M12" s="21"/>
      <c r="N12" s="21"/>
      <c r="O12" s="112"/>
      <c r="P12" s="63">
        <v>1</v>
      </c>
    </row>
    <row r="13" spans="1:16">
      <c r="A13" s="21"/>
      <c r="B13" s="21" t="s">
        <v>740</v>
      </c>
      <c r="C13" s="21"/>
      <c r="D13" s="21"/>
      <c r="E13" s="21"/>
      <c r="F13" s="21"/>
      <c r="G13" s="21"/>
      <c r="H13" s="21"/>
      <c r="I13" s="21"/>
      <c r="J13" s="21"/>
      <c r="K13" s="21"/>
      <c r="L13" s="21"/>
      <c r="M13" s="21"/>
      <c r="N13" s="21"/>
      <c r="O13" s="112"/>
      <c r="P13" s="63">
        <v>1</v>
      </c>
    </row>
    <row r="14" spans="1:16">
      <c r="A14" s="21"/>
      <c r="B14" s="52" t="s">
        <v>739</v>
      </c>
      <c r="C14" s="21"/>
      <c r="D14" s="21"/>
      <c r="E14" s="21"/>
      <c r="F14" s="21"/>
      <c r="G14" s="21"/>
      <c r="H14" s="21"/>
      <c r="I14" s="21"/>
      <c r="J14" s="21"/>
      <c r="K14" s="21"/>
      <c r="L14" s="21"/>
      <c r="M14" s="21"/>
      <c r="N14" s="21"/>
      <c r="O14" s="112"/>
      <c r="P14" s="63">
        <v>1</v>
      </c>
    </row>
    <row r="15" spans="1:16">
      <c r="A15" s="21"/>
      <c r="B15" s="21"/>
      <c r="C15" s="21"/>
      <c r="D15" s="21"/>
      <c r="E15" s="21"/>
      <c r="F15" s="21"/>
      <c r="G15" s="21"/>
      <c r="H15" s="21"/>
      <c r="I15" s="21"/>
      <c r="J15" s="21"/>
      <c r="K15" s="21"/>
      <c r="L15" s="21"/>
      <c r="M15" s="21"/>
      <c r="N15" s="21"/>
      <c r="O15" s="112"/>
      <c r="P15" s="63">
        <v>1</v>
      </c>
    </row>
    <row r="16" spans="1:16">
      <c r="A16" s="21"/>
      <c r="B16" s="21" t="s">
        <v>738</v>
      </c>
      <c r="C16" s="21"/>
      <c r="D16" s="21"/>
      <c r="E16" s="21"/>
      <c r="F16" s="21"/>
      <c r="G16" s="21"/>
      <c r="H16" s="21"/>
      <c r="I16" s="21"/>
      <c r="J16" s="21"/>
      <c r="K16" s="21"/>
      <c r="L16" s="21"/>
      <c r="M16" s="21"/>
      <c r="N16" s="21"/>
      <c r="O16" s="112"/>
      <c r="P16" s="63">
        <v>1</v>
      </c>
    </row>
    <row r="17" spans="1:16">
      <c r="A17" s="21"/>
      <c r="B17" s="21" t="s">
        <v>737</v>
      </c>
      <c r="C17" s="21"/>
      <c r="D17" s="21"/>
      <c r="E17" s="21"/>
      <c r="F17" s="21"/>
      <c r="G17" s="21"/>
      <c r="H17" s="21"/>
      <c r="I17" s="21"/>
      <c r="J17" s="21"/>
      <c r="K17" s="21"/>
      <c r="L17" s="21"/>
      <c r="M17" s="21"/>
      <c r="N17" s="21"/>
      <c r="O17" s="112"/>
      <c r="P17" s="63">
        <v>1</v>
      </c>
    </row>
    <row r="18" spans="1:16">
      <c r="A18" s="21"/>
      <c r="B18" s="21" t="s">
        <v>736</v>
      </c>
      <c r="C18" s="21"/>
      <c r="D18" s="21"/>
      <c r="E18" s="21"/>
      <c r="F18" s="21"/>
      <c r="G18" s="21"/>
      <c r="H18" s="21"/>
      <c r="I18" s="21"/>
      <c r="J18" s="21"/>
      <c r="K18" s="21"/>
      <c r="L18" s="21"/>
      <c r="M18" s="21"/>
      <c r="N18" s="21"/>
      <c r="O18" s="112"/>
      <c r="P18" s="63">
        <v>1</v>
      </c>
    </row>
    <row r="19" spans="1:16">
      <c r="A19" s="21"/>
      <c r="B19" s="21" t="s">
        <v>735</v>
      </c>
      <c r="C19" s="21"/>
      <c r="D19" s="21"/>
      <c r="E19" s="21"/>
      <c r="F19" s="21"/>
      <c r="G19" s="21"/>
      <c r="H19" s="21"/>
      <c r="I19" s="21"/>
      <c r="J19" s="21"/>
      <c r="K19" s="21"/>
      <c r="L19" s="21"/>
      <c r="M19" s="21"/>
      <c r="N19" s="21"/>
      <c r="O19" s="112"/>
      <c r="P19" s="63">
        <v>1</v>
      </c>
    </row>
    <row r="20" spans="1:16">
      <c r="A20" s="21"/>
      <c r="B20" s="21" t="s">
        <v>734</v>
      </c>
      <c r="C20" s="21"/>
      <c r="D20" s="21"/>
      <c r="E20" s="21"/>
      <c r="F20" s="21"/>
      <c r="G20" s="21"/>
      <c r="H20" s="21"/>
      <c r="I20" s="21"/>
      <c r="J20" s="21"/>
      <c r="K20" s="21"/>
      <c r="L20" s="21"/>
      <c r="M20" s="21"/>
      <c r="N20" s="21"/>
      <c r="O20" s="112"/>
      <c r="P20" s="63">
        <v>1</v>
      </c>
    </row>
    <row r="21" spans="1:16">
      <c r="A21" s="21"/>
      <c r="B21" s="21" t="s">
        <v>733</v>
      </c>
      <c r="C21" s="21"/>
      <c r="D21" s="21"/>
      <c r="E21" s="21"/>
      <c r="F21" s="21"/>
      <c r="G21" s="21"/>
      <c r="H21" s="21"/>
      <c r="I21" s="21"/>
      <c r="J21" s="21"/>
      <c r="K21" s="21"/>
      <c r="L21" s="21"/>
      <c r="M21" s="21"/>
      <c r="N21" s="21"/>
      <c r="O21" s="112"/>
      <c r="P21" s="63">
        <v>1</v>
      </c>
    </row>
    <row r="22" spans="1:16">
      <c r="A22" s="21"/>
      <c r="B22" s="21" t="s">
        <v>732</v>
      </c>
      <c r="C22" s="21"/>
      <c r="D22" s="21"/>
      <c r="E22" s="21"/>
      <c r="F22" s="21"/>
      <c r="G22" s="21"/>
      <c r="H22" s="21"/>
      <c r="I22" s="21"/>
      <c r="J22" s="21"/>
      <c r="K22" s="21"/>
      <c r="L22" s="21"/>
      <c r="M22" s="21"/>
      <c r="N22" s="21"/>
      <c r="O22" s="112"/>
      <c r="P22" s="63">
        <v>1</v>
      </c>
    </row>
    <row r="23" spans="1:16">
      <c r="A23" s="21"/>
      <c r="B23" s="21" t="s">
        <v>731</v>
      </c>
      <c r="C23" s="21"/>
      <c r="D23" s="21"/>
      <c r="E23" s="21"/>
      <c r="F23" s="21"/>
      <c r="G23" s="21"/>
      <c r="H23" s="21"/>
      <c r="I23" s="21"/>
      <c r="J23" s="21"/>
      <c r="K23" s="21"/>
      <c r="L23" s="21"/>
      <c r="M23" s="21"/>
      <c r="N23" s="21"/>
      <c r="O23" s="112"/>
      <c r="P23" s="63">
        <v>1</v>
      </c>
    </row>
    <row r="24" spans="1:16">
      <c r="A24" s="21"/>
      <c r="B24" s="21"/>
      <c r="C24" s="21"/>
      <c r="D24" s="21"/>
      <c r="E24" s="21"/>
      <c r="F24" s="21"/>
      <c r="G24" s="21"/>
      <c r="H24" s="21"/>
      <c r="I24" s="21"/>
      <c r="J24" s="21"/>
      <c r="K24" s="21"/>
      <c r="L24" s="21"/>
      <c r="M24" s="21"/>
      <c r="N24" s="21"/>
      <c r="O24" s="112"/>
      <c r="P24" s="63">
        <v>1</v>
      </c>
    </row>
    <row r="25" spans="1:16">
      <c r="A25" s="21"/>
      <c r="B25" s="54" t="s">
        <v>730</v>
      </c>
      <c r="C25" s="21"/>
      <c r="D25" s="21"/>
      <c r="E25" s="21"/>
      <c r="F25" s="21"/>
      <c r="G25" s="21"/>
      <c r="H25" s="21"/>
      <c r="I25" s="21"/>
      <c r="J25" s="21"/>
      <c r="K25" s="21"/>
      <c r="L25" s="21"/>
      <c r="M25" s="21"/>
      <c r="N25" s="21"/>
      <c r="O25" s="112"/>
      <c r="P25" s="63">
        <v>1</v>
      </c>
    </row>
    <row r="26" spans="1:16">
      <c r="A26" s="21"/>
      <c r="B26" s="52" t="s">
        <v>729</v>
      </c>
      <c r="C26" s="21"/>
      <c r="D26" s="21"/>
      <c r="E26" s="21"/>
      <c r="F26" s="21"/>
      <c r="G26" s="21"/>
      <c r="H26" s="21"/>
      <c r="I26" s="21"/>
      <c r="J26" s="21"/>
      <c r="K26" s="21"/>
      <c r="L26" s="21"/>
      <c r="M26" s="21"/>
      <c r="N26" s="21"/>
      <c r="O26" s="112"/>
      <c r="P26" s="63">
        <v>1</v>
      </c>
    </row>
    <row r="27" spans="1:16">
      <c r="A27" s="21"/>
      <c r="B27" s="21" t="s">
        <v>728</v>
      </c>
      <c r="C27" s="21"/>
      <c r="D27" s="21"/>
      <c r="E27" s="21"/>
      <c r="F27" s="21"/>
      <c r="G27" s="21"/>
      <c r="H27" s="21"/>
      <c r="I27" s="21"/>
      <c r="J27" s="21"/>
      <c r="K27" s="21"/>
      <c r="L27" s="21"/>
      <c r="M27" s="21"/>
      <c r="N27" s="21"/>
      <c r="O27" s="112"/>
      <c r="P27" s="63">
        <v>1</v>
      </c>
    </row>
    <row r="28" spans="1:16">
      <c r="A28" s="21"/>
      <c r="B28" s="21" t="s">
        <v>727</v>
      </c>
      <c r="C28" s="21"/>
      <c r="D28" s="21"/>
      <c r="E28" s="21"/>
      <c r="F28" s="21"/>
      <c r="G28" s="21"/>
      <c r="H28" s="21"/>
      <c r="I28" s="21"/>
      <c r="J28" s="21"/>
      <c r="K28" s="21"/>
      <c r="L28" s="21"/>
      <c r="M28" s="21"/>
      <c r="N28" s="21"/>
      <c r="O28" s="112"/>
      <c r="P28" s="63">
        <v>1</v>
      </c>
    </row>
    <row r="29" spans="1:16">
      <c r="A29" s="21"/>
      <c r="B29" s="21" t="s">
        <v>726</v>
      </c>
      <c r="C29" s="21"/>
      <c r="D29" s="21"/>
      <c r="E29" s="21"/>
      <c r="F29" s="21"/>
      <c r="G29" s="21"/>
      <c r="H29" s="21"/>
      <c r="I29" s="21"/>
      <c r="J29" s="21"/>
      <c r="K29" s="21"/>
      <c r="L29" s="21"/>
      <c r="M29" s="21"/>
      <c r="N29" s="21"/>
      <c r="O29" s="112"/>
      <c r="P29" s="63">
        <v>1</v>
      </c>
    </row>
    <row r="30" spans="1:16">
      <c r="A30" s="21"/>
      <c r="B30" s="21" t="s">
        <v>725</v>
      </c>
      <c r="C30" s="21"/>
      <c r="D30" s="21"/>
      <c r="E30" s="21"/>
      <c r="F30" s="21"/>
      <c r="G30" s="21"/>
      <c r="H30" s="21"/>
      <c r="I30" s="21"/>
      <c r="J30" s="21"/>
      <c r="K30" s="21"/>
      <c r="L30" s="21"/>
      <c r="M30" s="21"/>
      <c r="N30" s="21"/>
      <c r="O30" s="112"/>
      <c r="P30" s="63">
        <v>1</v>
      </c>
    </row>
    <row r="31" spans="1:16">
      <c r="A31" s="21"/>
      <c r="B31" s="21" t="s">
        <v>724</v>
      </c>
      <c r="C31" s="21"/>
      <c r="D31" s="21"/>
      <c r="E31" s="21"/>
      <c r="F31" s="21"/>
      <c r="G31" s="21"/>
      <c r="H31" s="21"/>
      <c r="I31" s="21"/>
      <c r="J31" s="21"/>
      <c r="K31" s="21"/>
      <c r="L31" s="21"/>
      <c r="M31" s="21"/>
      <c r="N31" s="21"/>
      <c r="O31" s="112"/>
      <c r="P31" s="63">
        <v>1</v>
      </c>
    </row>
    <row r="32" spans="1:16">
      <c r="A32" s="21"/>
      <c r="B32" s="21"/>
      <c r="C32" s="21"/>
      <c r="D32" s="21"/>
      <c r="E32" s="21"/>
      <c r="F32" s="21"/>
      <c r="G32" s="21"/>
      <c r="H32" s="21"/>
      <c r="I32" s="21"/>
      <c r="J32" s="21"/>
      <c r="K32" s="21"/>
      <c r="L32" s="21"/>
      <c r="M32" s="21"/>
      <c r="N32" s="21"/>
      <c r="O32" s="112"/>
      <c r="P32" s="63">
        <v>1</v>
      </c>
    </row>
    <row r="33" spans="1:16">
      <c r="A33" s="21"/>
      <c r="B33" s="54" t="s">
        <v>723</v>
      </c>
      <c r="C33" s="21"/>
      <c r="D33" s="21"/>
      <c r="E33" s="21"/>
      <c r="F33" s="21"/>
      <c r="G33" s="21"/>
      <c r="H33" s="21"/>
      <c r="I33" s="21"/>
      <c r="J33" s="21"/>
      <c r="K33" s="21"/>
      <c r="L33" s="21"/>
      <c r="M33" s="21"/>
      <c r="N33" s="21"/>
      <c r="O33" s="112"/>
      <c r="P33" s="63">
        <v>1</v>
      </c>
    </row>
    <row r="34" spans="1:16">
      <c r="A34" s="21"/>
      <c r="B34" s="52" t="s">
        <v>722</v>
      </c>
      <c r="C34" s="21"/>
      <c r="D34" s="21"/>
      <c r="E34" s="21"/>
      <c r="F34" s="21"/>
      <c r="G34" s="21"/>
      <c r="H34" s="21"/>
      <c r="I34" s="21"/>
      <c r="J34" s="21"/>
      <c r="K34" s="21"/>
      <c r="L34" s="21"/>
      <c r="M34" s="21"/>
      <c r="N34" s="21"/>
      <c r="O34" s="112"/>
      <c r="P34" s="63">
        <v>1</v>
      </c>
    </row>
    <row r="35" spans="1:16">
      <c r="A35" s="21"/>
      <c r="B35" s="21" t="s">
        <v>721</v>
      </c>
      <c r="C35" s="21"/>
      <c r="D35" s="21"/>
      <c r="E35" s="21"/>
      <c r="F35" s="21"/>
      <c r="G35" s="21"/>
      <c r="H35" s="21"/>
      <c r="I35" s="21"/>
      <c r="J35" s="21"/>
      <c r="K35" s="21"/>
      <c r="L35" s="21"/>
      <c r="M35" s="21"/>
      <c r="N35" s="21"/>
      <c r="O35" s="112"/>
      <c r="P35" s="63">
        <v>1</v>
      </c>
    </row>
    <row r="36" spans="1:16">
      <c r="A36" s="21"/>
      <c r="B36" s="21"/>
      <c r="C36" s="21"/>
      <c r="D36" s="21"/>
      <c r="E36" s="21"/>
      <c r="F36" s="21"/>
      <c r="G36" s="21"/>
      <c r="H36" s="21"/>
      <c r="I36" s="21"/>
      <c r="J36" s="21"/>
      <c r="K36" s="21"/>
      <c r="L36" s="21"/>
      <c r="M36" s="21"/>
      <c r="N36" s="21"/>
      <c r="O36" s="112"/>
      <c r="P36" s="63">
        <v>1</v>
      </c>
    </row>
    <row r="37" spans="1:16">
      <c r="A37" s="21"/>
      <c r="B37" s="54" t="s">
        <v>720</v>
      </c>
      <c r="C37" s="21"/>
      <c r="D37" s="21"/>
      <c r="E37" s="21"/>
      <c r="F37" s="21"/>
      <c r="G37" s="21"/>
      <c r="H37" s="21"/>
      <c r="I37" s="21"/>
      <c r="J37" s="21"/>
      <c r="K37" s="21"/>
      <c r="L37" s="21"/>
      <c r="M37" s="21"/>
      <c r="N37" s="21"/>
      <c r="O37" s="112"/>
      <c r="P37" s="63">
        <v>1</v>
      </c>
    </row>
    <row r="38" spans="1:16">
      <c r="A38" s="21"/>
      <c r="B38" s="21" t="s">
        <v>719</v>
      </c>
      <c r="C38" s="21"/>
      <c r="D38" s="21"/>
      <c r="E38" s="21"/>
      <c r="F38" s="21"/>
      <c r="G38" s="21"/>
      <c r="H38" s="21"/>
      <c r="I38" s="21"/>
      <c r="J38" s="21"/>
      <c r="K38" s="21"/>
      <c r="L38" s="21"/>
      <c r="M38" s="21"/>
      <c r="N38" s="21"/>
      <c r="O38" s="112"/>
      <c r="P38" s="63">
        <v>1</v>
      </c>
    </row>
    <row r="39" spans="1:16">
      <c r="A39" s="21"/>
      <c r="B39" s="21"/>
      <c r="C39" s="21"/>
      <c r="D39" s="21"/>
      <c r="E39" s="21"/>
      <c r="F39" s="21"/>
      <c r="G39" s="21"/>
      <c r="H39" s="21"/>
      <c r="I39" s="21"/>
      <c r="J39" s="21"/>
      <c r="K39" s="21"/>
      <c r="L39" s="21"/>
      <c r="M39" s="21"/>
      <c r="N39" s="21"/>
      <c r="O39" s="112"/>
      <c r="P39" s="63">
        <v>1</v>
      </c>
    </row>
    <row r="40" spans="1:16">
      <c r="A40" s="21"/>
      <c r="B40" s="54" t="s">
        <v>718</v>
      </c>
      <c r="C40" s="21"/>
      <c r="D40" s="21"/>
      <c r="E40" s="21"/>
      <c r="F40" s="21"/>
      <c r="G40" s="21"/>
      <c r="H40" s="21"/>
      <c r="I40" s="21"/>
      <c r="J40" s="21"/>
      <c r="K40" s="21"/>
      <c r="L40" s="21"/>
      <c r="M40" s="21"/>
      <c r="N40" s="21"/>
      <c r="O40" s="112"/>
      <c r="P40" s="63">
        <v>1</v>
      </c>
    </row>
    <row r="41" spans="1:16">
      <c r="A41" s="21"/>
      <c r="B41" s="52" t="s">
        <v>717</v>
      </c>
      <c r="C41" s="21"/>
      <c r="D41" s="21"/>
      <c r="E41" s="21"/>
      <c r="F41" s="21"/>
      <c r="G41" s="21"/>
      <c r="H41" s="21"/>
      <c r="I41" s="21"/>
      <c r="J41" s="21"/>
      <c r="K41" s="21"/>
      <c r="L41" s="21"/>
      <c r="M41" s="21"/>
      <c r="N41" s="21"/>
      <c r="O41" s="112"/>
      <c r="P41" s="63">
        <v>1</v>
      </c>
    </row>
    <row r="42" spans="1:16">
      <c r="A42" s="21"/>
      <c r="B42" s="21" t="s">
        <v>716</v>
      </c>
      <c r="C42" s="21"/>
      <c r="D42" s="21"/>
      <c r="E42" s="21"/>
      <c r="F42" s="21"/>
      <c r="G42" s="21"/>
      <c r="H42" s="21"/>
      <c r="I42" s="21"/>
      <c r="J42" s="21"/>
      <c r="K42" s="21"/>
      <c r="L42" s="21"/>
      <c r="M42" s="21"/>
      <c r="N42" s="21"/>
      <c r="O42" s="112"/>
      <c r="P42" s="63">
        <v>1</v>
      </c>
    </row>
    <row r="43" spans="1:16">
      <c r="A43" s="21"/>
      <c r="B43" s="21" t="s">
        <v>715</v>
      </c>
      <c r="C43" s="21"/>
      <c r="D43" s="21"/>
      <c r="E43" s="21"/>
      <c r="F43" s="21"/>
      <c r="G43" s="21"/>
      <c r="H43" s="21"/>
      <c r="I43" s="21"/>
      <c r="J43" s="21"/>
      <c r="K43" s="21"/>
      <c r="L43" s="21"/>
      <c r="M43" s="21"/>
      <c r="N43" s="21"/>
      <c r="O43" s="112"/>
      <c r="P43" s="63">
        <v>1</v>
      </c>
    </row>
    <row r="44" spans="1:16">
      <c r="A44" s="21"/>
      <c r="B44" s="21" t="s">
        <v>714</v>
      </c>
      <c r="C44" s="21"/>
      <c r="D44" s="21"/>
      <c r="E44" s="21"/>
      <c r="F44" s="21"/>
      <c r="G44" s="21"/>
      <c r="H44" s="21"/>
      <c r="I44" s="21"/>
      <c r="J44" s="21"/>
      <c r="K44" s="21"/>
      <c r="L44" s="21"/>
      <c r="M44" s="21"/>
      <c r="N44" s="21"/>
      <c r="O44" s="112"/>
      <c r="P44" s="63">
        <v>1</v>
      </c>
    </row>
    <row r="45" spans="1:16">
      <c r="A45" s="21"/>
      <c r="B45" s="21"/>
      <c r="C45" s="21"/>
      <c r="D45" s="21"/>
      <c r="E45" s="21"/>
      <c r="F45" s="21"/>
      <c r="G45" s="21"/>
      <c r="H45" s="21"/>
      <c r="I45" s="21"/>
      <c r="J45" s="21"/>
      <c r="K45" s="21"/>
      <c r="L45" s="21"/>
      <c r="M45" s="21"/>
      <c r="N45" s="21"/>
      <c r="O45" s="112"/>
      <c r="P45" s="63">
        <v>1</v>
      </c>
    </row>
    <row r="46" spans="1:16">
      <c r="A46" s="21"/>
      <c r="B46" s="54" t="s">
        <v>713</v>
      </c>
      <c r="C46" s="21"/>
      <c r="D46" s="21"/>
      <c r="E46" s="21"/>
      <c r="F46" s="21"/>
      <c r="G46" s="21"/>
      <c r="H46" s="21"/>
      <c r="I46" s="21"/>
      <c r="J46" s="21"/>
      <c r="K46" s="21"/>
      <c r="L46" s="21"/>
      <c r="M46" s="21"/>
      <c r="N46" s="21"/>
      <c r="O46" s="112"/>
      <c r="P46" s="63">
        <v>1</v>
      </c>
    </row>
    <row r="47" spans="1:16">
      <c r="A47" s="21"/>
      <c r="B47" s="52" t="s">
        <v>712</v>
      </c>
      <c r="C47" s="21"/>
      <c r="D47" s="21"/>
      <c r="E47" s="21"/>
      <c r="F47" s="21"/>
      <c r="G47" s="21"/>
      <c r="H47" s="21"/>
      <c r="I47" s="21"/>
      <c r="J47" s="21"/>
      <c r="K47" s="21"/>
      <c r="L47" s="21"/>
      <c r="M47" s="21"/>
      <c r="N47" s="21"/>
      <c r="O47" s="112"/>
      <c r="P47" s="63">
        <v>1</v>
      </c>
    </row>
    <row r="48" spans="1:16">
      <c r="A48" s="21"/>
      <c r="B48" s="21" t="s">
        <v>711</v>
      </c>
      <c r="C48" s="21"/>
      <c r="D48" s="21"/>
      <c r="E48" s="21"/>
      <c r="F48" s="21"/>
      <c r="G48" s="21"/>
      <c r="H48" s="21"/>
      <c r="I48" s="21"/>
      <c r="J48" s="21"/>
      <c r="K48" s="21"/>
      <c r="L48" s="21"/>
      <c r="M48" s="21"/>
      <c r="N48" s="21"/>
      <c r="O48" s="112"/>
      <c r="P48" s="63">
        <v>1</v>
      </c>
    </row>
    <row r="49" spans="1:16">
      <c r="A49" s="21"/>
      <c r="B49" s="21" t="s">
        <v>710</v>
      </c>
      <c r="C49" s="21"/>
      <c r="D49" s="21"/>
      <c r="E49" s="21"/>
      <c r="F49" s="21"/>
      <c r="G49" s="21"/>
      <c r="H49" s="21"/>
      <c r="I49" s="21"/>
      <c r="J49" s="21"/>
      <c r="K49" s="21"/>
      <c r="L49" s="21"/>
      <c r="M49" s="21"/>
      <c r="N49" s="21"/>
      <c r="O49" s="112"/>
      <c r="P49" s="63">
        <v>1</v>
      </c>
    </row>
    <row r="50" spans="1:16">
      <c r="A50" s="21"/>
      <c r="B50" s="21" t="s">
        <v>709</v>
      </c>
      <c r="C50" s="21"/>
      <c r="D50" s="21"/>
      <c r="E50" s="21"/>
      <c r="F50" s="21"/>
      <c r="G50" s="21"/>
      <c r="H50" s="21"/>
      <c r="I50" s="21"/>
      <c r="J50" s="21"/>
      <c r="K50" s="21"/>
      <c r="L50" s="21"/>
      <c r="M50" s="21"/>
      <c r="N50" s="21"/>
      <c r="O50" s="112"/>
      <c r="P50" s="63">
        <v>1</v>
      </c>
    </row>
    <row r="51" spans="1:16">
      <c r="A51" s="21"/>
      <c r="B51" s="21"/>
      <c r="C51" s="21"/>
      <c r="D51" s="21"/>
      <c r="E51" s="21"/>
      <c r="F51" s="21"/>
      <c r="G51" s="21"/>
      <c r="H51" s="21"/>
      <c r="I51" s="21"/>
      <c r="J51" s="21"/>
      <c r="K51" s="21"/>
      <c r="L51" s="21"/>
      <c r="M51" s="21"/>
      <c r="N51" s="21"/>
      <c r="O51" s="112"/>
      <c r="P51" s="63">
        <v>1</v>
      </c>
    </row>
    <row r="52" spans="1:16">
      <c r="A52" s="21"/>
      <c r="B52" s="54" t="s">
        <v>708</v>
      </c>
      <c r="C52" s="21"/>
      <c r="D52" s="21"/>
      <c r="E52" s="21"/>
      <c r="F52" s="21"/>
      <c r="G52" s="21"/>
      <c r="H52" s="21"/>
      <c r="I52" s="21"/>
      <c r="J52" s="21"/>
      <c r="K52" s="21"/>
      <c r="L52" s="21"/>
      <c r="M52" s="21"/>
      <c r="N52" s="21"/>
      <c r="O52" s="112"/>
      <c r="P52" s="63">
        <v>1</v>
      </c>
    </row>
    <row r="53" spans="1:16">
      <c r="A53" s="21"/>
      <c r="B53" s="52" t="s">
        <v>707</v>
      </c>
      <c r="C53" s="21"/>
      <c r="D53" s="21"/>
      <c r="E53" s="21"/>
      <c r="F53" s="21"/>
      <c r="G53" s="21"/>
      <c r="H53" s="21"/>
      <c r="I53" s="21"/>
      <c r="J53" s="21"/>
      <c r="K53" s="21"/>
      <c r="L53" s="21"/>
      <c r="M53" s="21"/>
      <c r="N53" s="21"/>
      <c r="O53" s="112"/>
      <c r="P53" s="63">
        <v>1</v>
      </c>
    </row>
    <row r="54" spans="1:16">
      <c r="A54" s="21"/>
      <c r="B54" s="52" t="s">
        <v>706</v>
      </c>
      <c r="C54" s="21"/>
      <c r="D54" s="21"/>
      <c r="E54" s="21"/>
      <c r="F54" s="21"/>
      <c r="G54" s="21"/>
      <c r="H54" s="21"/>
      <c r="I54" s="21"/>
      <c r="J54" s="21"/>
      <c r="K54" s="21"/>
      <c r="L54" s="21"/>
      <c r="M54" s="21"/>
      <c r="N54" s="21"/>
      <c r="O54" s="112"/>
      <c r="P54" s="63">
        <v>1</v>
      </c>
    </row>
    <row r="55" spans="1:16">
      <c r="A55" s="21"/>
      <c r="B55" s="21"/>
      <c r="C55" s="21"/>
      <c r="D55" s="21"/>
      <c r="E55" s="21"/>
      <c r="F55" s="21"/>
      <c r="G55" s="21"/>
      <c r="H55" s="21"/>
      <c r="I55" s="21"/>
      <c r="J55" s="21"/>
      <c r="K55" s="21"/>
      <c r="L55" s="21"/>
      <c r="M55" s="21"/>
      <c r="N55" s="21"/>
      <c r="O55" s="112"/>
      <c r="P55" s="63">
        <v>1</v>
      </c>
    </row>
    <row r="56" spans="1:16">
      <c r="A56" s="21"/>
      <c r="B56" s="54" t="s">
        <v>705</v>
      </c>
      <c r="C56" s="21"/>
      <c r="D56" s="21"/>
      <c r="E56" s="21"/>
      <c r="F56" s="21"/>
      <c r="G56" s="21"/>
      <c r="H56" s="21"/>
      <c r="I56" s="21"/>
      <c r="J56" s="21"/>
      <c r="K56" s="21"/>
      <c r="L56" s="21"/>
      <c r="M56" s="21"/>
      <c r="N56" s="21"/>
      <c r="O56" s="112"/>
      <c r="P56" s="63">
        <v>1</v>
      </c>
    </row>
    <row r="57" spans="1:16">
      <c r="A57" s="21"/>
      <c r="B57" s="21" t="s">
        <v>704</v>
      </c>
      <c r="C57" s="21"/>
      <c r="D57" s="21"/>
      <c r="E57" s="21"/>
      <c r="F57" s="21"/>
      <c r="G57" s="21"/>
      <c r="H57" s="21"/>
      <c r="I57" s="21"/>
      <c r="J57" s="21"/>
      <c r="K57" s="21"/>
      <c r="L57" s="21"/>
      <c r="M57" s="21"/>
      <c r="N57" s="21"/>
      <c r="O57" s="112"/>
      <c r="P57" s="63">
        <v>1</v>
      </c>
    </row>
    <row r="58" spans="1:16">
      <c r="A58" s="21"/>
      <c r="B58" s="52" t="s">
        <v>703</v>
      </c>
      <c r="C58" s="21"/>
      <c r="D58" s="21"/>
      <c r="E58" s="21"/>
      <c r="F58" s="21"/>
      <c r="G58" s="21"/>
      <c r="H58" s="21"/>
      <c r="I58" s="21"/>
      <c r="J58" s="21"/>
      <c r="K58" s="21"/>
      <c r="L58" s="21"/>
      <c r="M58" s="21"/>
      <c r="N58" s="21"/>
      <c r="O58" s="112"/>
      <c r="P58" s="63">
        <v>1</v>
      </c>
    </row>
    <row r="59" spans="1:16">
      <c r="A59" s="21"/>
      <c r="B59" s="21"/>
      <c r="C59" s="21"/>
      <c r="D59" s="21"/>
      <c r="E59" s="21"/>
      <c r="F59" s="21"/>
      <c r="G59" s="21"/>
      <c r="H59" s="21"/>
      <c r="I59" s="21"/>
      <c r="J59" s="21"/>
      <c r="K59" s="21"/>
      <c r="L59" s="21"/>
      <c r="M59" s="21"/>
      <c r="N59" s="21"/>
      <c r="O59" s="112"/>
      <c r="P59" s="63">
        <v>1</v>
      </c>
    </row>
    <row r="60" spans="1:16">
      <c r="P60" s="105" t="s">
        <v>519</v>
      </c>
    </row>
    <row r="61" spans="1:16">
      <c r="A61" s="63">
        <v>1</v>
      </c>
      <c r="B61" s="63">
        <v>1</v>
      </c>
      <c r="C61" s="63">
        <v>1</v>
      </c>
      <c r="D61" s="63">
        <v>1</v>
      </c>
      <c r="E61" s="63">
        <v>1</v>
      </c>
      <c r="F61" s="63">
        <v>1</v>
      </c>
      <c r="G61" s="63">
        <v>1</v>
      </c>
      <c r="H61" s="63">
        <v>1</v>
      </c>
      <c r="I61" s="63">
        <v>1</v>
      </c>
      <c r="J61" s="63">
        <v>1</v>
      </c>
      <c r="K61" s="63">
        <v>1</v>
      </c>
      <c r="L61" s="63">
        <v>1</v>
      </c>
      <c r="M61" s="63">
        <v>1</v>
      </c>
      <c r="N61" s="63">
        <v>1</v>
      </c>
      <c r="O61" s="63">
        <v>1</v>
      </c>
      <c r="P61" s="106" t="str">
        <f>ADDRESS(ROW(),COLUMN(),4)</f>
        <v>P61</v>
      </c>
    </row>
  </sheetData>
  <hyperlinks>
    <hyperlink ref="B14" r:id="rId1" xr:uid="{97C031C7-7612-4BF3-8CC7-FA0FFEFACA6C}"/>
    <hyperlink ref="B26" r:id="rId2" xr:uid="{00F6599C-6C2A-496E-90BC-4B80F1879F28}"/>
    <hyperlink ref="B34" r:id="rId3" xr:uid="{350613A5-F2CE-4234-9809-9CFE0BE90F1A}"/>
    <hyperlink ref="B41" r:id="rId4" xr:uid="{06E4C0A9-756F-475A-8BAC-E73E54CF82CF}"/>
    <hyperlink ref="B47" r:id="rId5" xr:uid="{07C77864-F04F-4A33-A869-36E79C92D163}"/>
    <hyperlink ref="B54" r:id="rId6" xr:uid="{8FD4A10F-B010-4118-8CCF-F95E32F6194A}"/>
    <hyperlink ref="B53" r:id="rId7" xr:uid="{65204744-9F9E-454C-96B8-149416316E0D}"/>
    <hyperlink ref="B58" r:id="rId8" xr:uid="{0603980E-8D43-436C-904F-CF6C21AB576D}"/>
    <hyperlink ref="B3" r:id="rId9" xr:uid="{51D21126-10F5-4073-8D2F-9AC3B1BF2356}"/>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9DB52-822B-4B85-97AA-14B8B009F2EB}">
  <dimension ref="A1:AR268"/>
  <sheetViews>
    <sheetView topLeftCell="U1" zoomScaleNormal="100" workbookViewId="0">
      <selection activeCell="AM14" sqref="AM14"/>
    </sheetView>
  </sheetViews>
  <sheetFormatPr baseColWidth="10" defaultRowHeight="15"/>
  <cols>
    <col min="2" max="2" width="14.140625" customWidth="1"/>
    <col min="4" max="4" width="15.140625" customWidth="1"/>
    <col min="10" max="10" width="14.7109375" customWidth="1"/>
    <col min="17" max="17" width="17.85546875" customWidth="1"/>
    <col min="22" max="22" width="16.85546875" customWidth="1"/>
    <col min="42" max="42" width="8.7109375" style="107" customWidth="1"/>
    <col min="43" max="43" width="11.42578125" style="149"/>
    <col min="44" max="44" width="43.5703125" style="149" customWidth="1"/>
  </cols>
  <sheetData>
    <row r="1" spans="1:44" ht="15.75">
      <c r="A1" s="62" t="s">
        <v>344</v>
      </c>
      <c r="B1" s="21"/>
      <c r="C1" s="21"/>
      <c r="D1" s="21"/>
      <c r="E1" s="21"/>
      <c r="F1" s="21"/>
      <c r="G1" s="21"/>
      <c r="H1" s="21"/>
      <c r="I1" s="21"/>
      <c r="J1" s="21"/>
      <c r="K1" s="21"/>
      <c r="L1" s="21"/>
      <c r="M1" s="21"/>
      <c r="N1" s="21"/>
      <c r="O1" s="21"/>
      <c r="AB1" s="21"/>
      <c r="AC1" s="21"/>
      <c r="AD1" s="21"/>
      <c r="AE1" s="21"/>
      <c r="AF1" s="21"/>
      <c r="AG1" s="21"/>
      <c r="AH1" s="21"/>
      <c r="AI1" s="21"/>
      <c r="AJ1" s="21"/>
      <c r="AK1" s="21"/>
      <c r="AL1" s="21"/>
      <c r="AM1" s="21"/>
      <c r="AN1" s="21"/>
      <c r="AO1" s="528" t="s">
        <v>2956</v>
      </c>
      <c r="AP1" s="63">
        <v>1</v>
      </c>
      <c r="AQ1" s="230" t="str">
        <f>SUBSTITUTE(ADDRESS(1,COLUMN(),4),"1","")</f>
        <v>AQ</v>
      </c>
      <c r="AR1" s="229" t="str">
        <f>SUBSTITUTE(ADDRESS(1,COLUMN(),4),"1","")</f>
        <v>AR</v>
      </c>
    </row>
    <row r="2" spans="1:44">
      <c r="A2" s="21"/>
      <c r="B2" s="21"/>
      <c r="C2" s="21"/>
      <c r="D2" s="21"/>
      <c r="E2" s="21"/>
      <c r="F2" s="21"/>
      <c r="G2" s="21"/>
      <c r="H2" s="21"/>
      <c r="I2" s="21"/>
      <c r="J2" s="21"/>
      <c r="K2" s="21"/>
      <c r="L2" s="21"/>
      <c r="M2" s="21"/>
      <c r="N2" s="21"/>
      <c r="O2" s="21"/>
      <c r="AB2" s="21"/>
      <c r="AC2" s="21"/>
      <c r="AD2" s="21"/>
      <c r="AE2" s="21"/>
      <c r="AF2" s="21"/>
      <c r="AG2" s="21"/>
      <c r="AH2" s="21"/>
      <c r="AI2" s="21"/>
      <c r="AJ2" s="21"/>
      <c r="AK2" s="21"/>
      <c r="AL2" s="21"/>
      <c r="AM2" s="21"/>
      <c r="AN2" s="21"/>
      <c r="AO2" s="21"/>
      <c r="AP2" s="63">
        <v>1</v>
      </c>
      <c r="AQ2" s="228"/>
      <c r="AR2" s="228" t="s">
        <v>1254</v>
      </c>
    </row>
    <row r="3" spans="1:44" ht="21.75" thickBot="1">
      <c r="A3" s="21"/>
      <c r="B3" s="227" t="s">
        <v>655</v>
      </c>
      <c r="C3" s="207"/>
      <c r="D3" s="204" t="s">
        <v>578</v>
      </c>
      <c r="E3" s="21"/>
      <c r="F3" s="21"/>
      <c r="G3" s="21"/>
      <c r="H3" s="21"/>
      <c r="I3" s="21"/>
      <c r="J3" s="21"/>
      <c r="K3" s="21"/>
      <c r="L3" s="21"/>
      <c r="M3" s="21"/>
      <c r="N3" s="21"/>
      <c r="O3" s="21"/>
      <c r="AL3" s="21"/>
      <c r="AM3" s="21"/>
      <c r="AN3" s="21"/>
      <c r="AO3" s="21"/>
      <c r="AP3" s="63">
        <v>1</v>
      </c>
      <c r="AQ3" s="226" cm="1">
        <f t="array" aca="1" ref="AQ3" ca="1">COUNTA(A1:AP268+COUNTBLANK(A1:AP268))</f>
        <v>11256</v>
      </c>
      <c r="AR3" s="225" t="str">
        <f>"cellules entre"&amp;" " &amp;A1&amp;" et  "&amp;AP268</f>
        <v>cellules entre A1 et  AP268</v>
      </c>
    </row>
    <row r="4" spans="1:44" ht="15.75">
      <c r="A4" s="21"/>
      <c r="B4" s="21" t="s">
        <v>702</v>
      </c>
      <c r="C4" s="21"/>
      <c r="D4" s="21"/>
      <c r="E4" s="21"/>
      <c r="F4" s="21"/>
      <c r="G4" s="21"/>
      <c r="H4" s="21"/>
      <c r="I4" s="21"/>
      <c r="J4" s="21"/>
      <c r="K4" s="21"/>
      <c r="L4" s="21"/>
      <c r="M4" s="21"/>
      <c r="N4" s="21"/>
      <c r="O4" s="21"/>
      <c r="P4" s="146"/>
      <c r="Q4" s="145"/>
      <c r="R4" s="145"/>
      <c r="S4" s="145"/>
      <c r="T4" s="145"/>
      <c r="U4" s="145"/>
      <c r="V4" s="145"/>
      <c r="W4" s="145"/>
      <c r="X4" s="145"/>
      <c r="Y4" s="145"/>
      <c r="Z4" s="144"/>
      <c r="AL4" s="21"/>
      <c r="AM4" s="21"/>
      <c r="AN4" s="21"/>
      <c r="AO4" s="21"/>
      <c r="AP4" s="63">
        <v>1</v>
      </c>
      <c r="AQ4" s="226">
        <f ca="1">COUNTA(A1:AP268)</f>
        <v>2234</v>
      </c>
      <c r="AR4" s="225" t="s">
        <v>1253</v>
      </c>
    </row>
    <row r="5" spans="1:44" ht="15.75">
      <c r="A5" s="21"/>
      <c r="B5" s="21" t="s">
        <v>701</v>
      </c>
      <c r="C5" s="21"/>
      <c r="D5" s="21"/>
      <c r="E5" s="21"/>
      <c r="F5" s="21"/>
      <c r="G5" s="21"/>
      <c r="H5" s="21"/>
      <c r="I5" s="21"/>
      <c r="J5" s="21"/>
      <c r="K5" s="21"/>
      <c r="L5" s="21"/>
      <c r="M5" s="21"/>
      <c r="N5" s="21"/>
      <c r="O5" s="21"/>
      <c r="P5" s="137"/>
      <c r="Q5" s="224" t="s">
        <v>690</v>
      </c>
      <c r="R5" s="21"/>
      <c r="S5" s="21"/>
      <c r="T5" s="21"/>
      <c r="U5" s="21"/>
      <c r="V5" s="220" t="s">
        <v>684</v>
      </c>
      <c r="W5" s="207"/>
      <c r="X5" s="207"/>
      <c r="Y5" s="21"/>
      <c r="Z5" s="136"/>
      <c r="AL5" s="21"/>
      <c r="AM5" s="21"/>
      <c r="AN5" s="21"/>
      <c r="AO5" s="21"/>
      <c r="AP5" s="63">
        <v>1</v>
      </c>
      <c r="AQ5" s="226">
        <f ca="1">COUNTBLANK(A1:AP268)</f>
        <v>9022</v>
      </c>
      <c r="AR5" s="225" t="s">
        <v>1252</v>
      </c>
    </row>
    <row r="6" spans="1:44" ht="15.75">
      <c r="A6" s="21"/>
      <c r="B6" s="21"/>
      <c r="C6" s="21"/>
      <c r="D6" s="21"/>
      <c r="E6" s="21"/>
      <c r="F6" s="21"/>
      <c r="G6" s="21"/>
      <c r="H6" s="21"/>
      <c r="I6" s="21"/>
      <c r="J6" s="21"/>
      <c r="K6" s="21"/>
      <c r="L6" s="21"/>
      <c r="M6" s="21"/>
      <c r="N6" s="21"/>
      <c r="O6" s="21"/>
      <c r="P6" s="137"/>
      <c r="Q6" s="216" t="s">
        <v>639</v>
      </c>
      <c r="R6" s="55" t="s">
        <v>642</v>
      </c>
      <c r="S6" s="21"/>
      <c r="T6" s="21"/>
      <c r="U6" s="21"/>
      <c r="V6" s="216" t="s">
        <v>613</v>
      </c>
      <c r="W6" s="55" t="s">
        <v>665</v>
      </c>
      <c r="X6" s="21"/>
      <c r="Y6" s="21"/>
      <c r="Z6" s="136"/>
      <c r="AP6" s="63">
        <v>1</v>
      </c>
      <c r="AQ6" s="226">
        <f>SUM(AP1:AP266)+2</f>
        <v>268</v>
      </c>
      <c r="AR6" s="225" t="s">
        <v>1251</v>
      </c>
    </row>
    <row r="7" spans="1:44" ht="15.75">
      <c r="A7" s="21"/>
      <c r="B7" s="54" t="s">
        <v>653</v>
      </c>
      <c r="C7" s="204" t="s">
        <v>616</v>
      </c>
      <c r="D7" s="21"/>
      <c r="E7" s="21"/>
      <c r="F7" s="21"/>
      <c r="G7" s="21"/>
      <c r="H7" s="21"/>
      <c r="I7" s="21"/>
      <c r="J7" s="21"/>
      <c r="K7" s="21"/>
      <c r="L7" s="21"/>
      <c r="M7" s="21"/>
      <c r="N7" s="21"/>
      <c r="O7" s="21"/>
      <c r="P7" s="137"/>
      <c r="Q7" s="216" t="s">
        <v>638</v>
      </c>
      <c r="R7" s="55" t="s">
        <v>642</v>
      </c>
      <c r="S7" s="21"/>
      <c r="T7" s="21"/>
      <c r="U7" s="21"/>
      <c r="V7" s="216" t="s">
        <v>609</v>
      </c>
      <c r="W7" s="55" t="s">
        <v>665</v>
      </c>
      <c r="X7" s="21"/>
      <c r="Y7" s="21"/>
      <c r="Z7" s="136"/>
      <c r="AP7" s="63">
        <v>1</v>
      </c>
      <c r="AQ7" s="226">
        <f>SUM(A268:AO268)+1</f>
        <v>42</v>
      </c>
      <c r="AR7" s="225" t="s">
        <v>1250</v>
      </c>
    </row>
    <row r="8" spans="1:44">
      <c r="A8" s="21"/>
      <c r="B8" s="21" t="s">
        <v>700</v>
      </c>
      <c r="C8" s="21"/>
      <c r="D8" s="21"/>
      <c r="E8" s="21"/>
      <c r="F8" s="21"/>
      <c r="G8" s="21"/>
      <c r="H8" s="21"/>
      <c r="I8" s="21"/>
      <c r="J8" s="21"/>
      <c r="K8" s="21"/>
      <c r="L8" s="21"/>
      <c r="M8" s="21"/>
      <c r="N8" s="21"/>
      <c r="O8" s="21"/>
      <c r="P8" s="137"/>
      <c r="Q8" s="216" t="s">
        <v>629</v>
      </c>
      <c r="R8" s="55" t="s">
        <v>679</v>
      </c>
      <c r="S8" s="21"/>
      <c r="T8" s="21"/>
      <c r="U8" s="21"/>
      <c r="V8" s="216" t="s">
        <v>636</v>
      </c>
      <c r="W8" s="55" t="s">
        <v>648</v>
      </c>
      <c r="X8" s="21"/>
      <c r="Y8" s="21"/>
      <c r="Z8" s="136"/>
      <c r="AP8" s="63">
        <v>1</v>
      </c>
    </row>
    <row r="9" spans="1:44">
      <c r="A9" s="21"/>
      <c r="B9" s="21" t="s">
        <v>699</v>
      </c>
      <c r="C9" s="21"/>
      <c r="D9" s="21"/>
      <c r="E9" s="21"/>
      <c r="F9" s="21"/>
      <c r="G9" s="21"/>
      <c r="H9" s="21"/>
      <c r="I9" s="21"/>
      <c r="J9" s="21"/>
      <c r="K9" s="21"/>
      <c r="L9" s="21"/>
      <c r="M9" s="21"/>
      <c r="N9" s="21"/>
      <c r="O9" s="21"/>
      <c r="P9" s="137"/>
      <c r="Q9" s="216" t="s">
        <v>625</v>
      </c>
      <c r="R9" s="55" t="s">
        <v>679</v>
      </c>
      <c r="S9" s="21"/>
      <c r="T9" s="21"/>
      <c r="U9" s="21"/>
      <c r="V9" s="216" t="s">
        <v>605</v>
      </c>
      <c r="W9" s="55" t="s">
        <v>665</v>
      </c>
      <c r="X9" s="21"/>
      <c r="Y9" s="21"/>
      <c r="Z9" s="136"/>
      <c r="AP9" s="63">
        <v>1</v>
      </c>
    </row>
    <row r="10" spans="1:44">
      <c r="A10" s="21"/>
      <c r="B10" s="21"/>
      <c r="C10" s="21"/>
      <c r="D10" s="21"/>
      <c r="E10" s="21"/>
      <c r="F10" s="21"/>
      <c r="G10" s="21"/>
      <c r="H10" s="21"/>
      <c r="I10" s="21"/>
      <c r="J10" s="21"/>
      <c r="K10" s="21"/>
      <c r="L10" s="21"/>
      <c r="M10" s="21"/>
      <c r="N10" s="21"/>
      <c r="O10" s="21"/>
      <c r="P10" s="137"/>
      <c r="R10" s="55"/>
      <c r="S10" s="21"/>
      <c r="T10" s="21"/>
      <c r="U10" s="21"/>
      <c r="V10" s="216" t="s">
        <v>610</v>
      </c>
      <c r="W10" s="55" t="s">
        <v>665</v>
      </c>
      <c r="X10" s="21"/>
      <c r="Y10" s="21"/>
      <c r="Z10" s="136"/>
      <c r="AP10" s="63">
        <v>1</v>
      </c>
    </row>
    <row r="11" spans="1:44" ht="18.75">
      <c r="A11" s="21"/>
      <c r="B11" s="208" t="s">
        <v>698</v>
      </c>
      <c r="C11" s="207"/>
      <c r="D11" s="204" t="s">
        <v>697</v>
      </c>
      <c r="E11" s="139"/>
      <c r="F11" s="204" t="s">
        <v>696</v>
      </c>
      <c r="L11" s="21"/>
      <c r="M11" s="21"/>
      <c r="N11" s="21"/>
      <c r="O11" s="21"/>
      <c r="P11" s="137"/>
      <c r="Q11" s="224" t="s">
        <v>678</v>
      </c>
      <c r="R11" s="21"/>
      <c r="S11" s="21"/>
      <c r="T11" s="21"/>
      <c r="U11" s="21"/>
      <c r="V11" s="216" t="s">
        <v>634</v>
      </c>
      <c r="W11" s="55" t="s">
        <v>648</v>
      </c>
      <c r="X11" s="21"/>
      <c r="Y11" s="21"/>
      <c r="Z11" s="136"/>
      <c r="AP11" s="63">
        <v>1</v>
      </c>
    </row>
    <row r="12" spans="1:44">
      <c r="A12" s="21"/>
      <c r="B12" s="52" t="s">
        <v>695</v>
      </c>
      <c r="C12" s="21"/>
      <c r="D12" s="21"/>
      <c r="E12" s="21"/>
      <c r="F12" s="21"/>
      <c r="G12" s="21"/>
      <c r="H12" s="21"/>
      <c r="I12" s="21"/>
      <c r="J12" s="21"/>
      <c r="K12" s="21"/>
      <c r="L12" s="21"/>
      <c r="M12" s="21"/>
      <c r="N12" s="21"/>
      <c r="O12" s="21"/>
      <c r="P12" s="137"/>
      <c r="Q12" s="216" t="s">
        <v>613</v>
      </c>
      <c r="R12" s="55" t="s">
        <v>682</v>
      </c>
      <c r="S12" s="21"/>
      <c r="T12" s="21"/>
      <c r="U12" s="21"/>
      <c r="V12" s="147"/>
      <c r="W12" s="21"/>
      <c r="X12" s="21"/>
      <c r="Y12" s="21"/>
      <c r="Z12" s="136"/>
      <c r="AP12" s="63">
        <v>1</v>
      </c>
    </row>
    <row r="13" spans="1:44" ht="15.75">
      <c r="A13" s="21"/>
      <c r="B13" s="52"/>
      <c r="C13" s="21"/>
      <c r="D13" s="21"/>
      <c r="E13" s="21"/>
      <c r="F13" s="21"/>
      <c r="G13" s="21"/>
      <c r="H13" s="21"/>
      <c r="I13" s="21"/>
      <c r="J13" s="21"/>
      <c r="K13" s="21"/>
      <c r="L13" s="21"/>
      <c r="M13" s="21"/>
      <c r="N13" s="21"/>
      <c r="O13" s="21"/>
      <c r="P13" s="137"/>
      <c r="Q13" s="216" t="s">
        <v>609</v>
      </c>
      <c r="R13" s="55" t="s">
        <v>665</v>
      </c>
      <c r="S13" s="21"/>
      <c r="T13" s="21"/>
      <c r="U13" s="21"/>
      <c r="V13" s="220" t="s">
        <v>674</v>
      </c>
      <c r="W13" s="21"/>
      <c r="X13" s="21"/>
      <c r="Y13" s="21"/>
      <c r="Z13" s="136"/>
      <c r="AP13" s="63">
        <v>1</v>
      </c>
    </row>
    <row r="14" spans="1:44">
      <c r="A14" s="21"/>
      <c r="B14" s="21" t="s">
        <v>694</v>
      </c>
      <c r="C14" s="21"/>
      <c r="D14" s="21"/>
      <c r="E14" s="21"/>
      <c r="F14" s="21"/>
      <c r="G14" s="21"/>
      <c r="H14" s="21"/>
      <c r="I14" s="21"/>
      <c r="J14" s="21"/>
      <c r="K14" s="21"/>
      <c r="L14" s="21"/>
      <c r="M14" s="21"/>
      <c r="N14" s="21"/>
      <c r="O14" s="21"/>
      <c r="P14" s="137"/>
      <c r="Q14" s="216" t="s">
        <v>595</v>
      </c>
      <c r="R14" s="55" t="s">
        <v>680</v>
      </c>
      <c r="S14" s="21"/>
      <c r="T14" s="21"/>
      <c r="U14" s="21"/>
      <c r="V14" s="216" t="s">
        <v>639</v>
      </c>
      <c r="W14" s="55" t="s">
        <v>640</v>
      </c>
      <c r="X14" s="21"/>
      <c r="Y14" s="21"/>
      <c r="Z14" s="136"/>
      <c r="AP14" s="63">
        <v>1</v>
      </c>
    </row>
    <row r="15" spans="1:44" ht="15.75">
      <c r="A15" s="21"/>
      <c r="B15" s="21"/>
      <c r="C15" s="21"/>
      <c r="D15" s="21"/>
      <c r="E15" s="21"/>
      <c r="F15" s="21"/>
      <c r="G15" s="21"/>
      <c r="H15" s="21"/>
      <c r="I15" s="21"/>
      <c r="J15" s="21"/>
      <c r="K15" s="21"/>
      <c r="L15" s="21"/>
      <c r="M15" s="21"/>
      <c r="N15" s="21"/>
      <c r="O15" s="21"/>
      <c r="P15" s="137"/>
      <c r="Q15" s="224" t="s">
        <v>678</v>
      </c>
      <c r="R15" s="21"/>
      <c r="S15" s="21"/>
      <c r="T15" s="21"/>
      <c r="U15" s="21"/>
      <c r="V15" s="216" t="s">
        <v>638</v>
      </c>
      <c r="W15" s="55" t="s">
        <v>640</v>
      </c>
      <c r="X15" s="21"/>
      <c r="Y15" s="21"/>
      <c r="Z15" s="136"/>
      <c r="AP15" s="63">
        <v>1</v>
      </c>
    </row>
    <row r="16" spans="1:44">
      <c r="A16" s="21"/>
      <c r="B16" s="21" t="s">
        <v>693</v>
      </c>
      <c r="C16" s="21"/>
      <c r="D16" s="21"/>
      <c r="E16" s="21"/>
      <c r="F16" s="21"/>
      <c r="G16" s="21"/>
      <c r="H16" s="21"/>
      <c r="I16" s="21"/>
      <c r="J16" s="21"/>
      <c r="K16" s="21"/>
      <c r="L16" s="21"/>
      <c r="M16" s="21"/>
      <c r="N16" s="21"/>
      <c r="O16" s="21"/>
      <c r="P16" s="137"/>
      <c r="Q16" s="216" t="s">
        <v>628</v>
      </c>
      <c r="R16" s="55" t="s">
        <v>675</v>
      </c>
      <c r="S16" s="21"/>
      <c r="T16" s="21"/>
      <c r="U16" s="21"/>
      <c r="V16" s="216" t="s">
        <v>595</v>
      </c>
      <c r="W16" s="55" t="s">
        <v>640</v>
      </c>
      <c r="X16" s="21"/>
      <c r="Y16" s="21"/>
      <c r="Z16" s="136"/>
      <c r="AP16" s="63">
        <v>1</v>
      </c>
    </row>
    <row r="17" spans="1:42">
      <c r="A17" s="21"/>
      <c r="B17" s="21" t="s">
        <v>692</v>
      </c>
      <c r="C17" s="21"/>
      <c r="D17" s="21"/>
      <c r="E17" s="21"/>
      <c r="F17" s="21"/>
      <c r="G17" s="21"/>
      <c r="H17" s="21"/>
      <c r="I17" s="21"/>
      <c r="J17" s="21"/>
      <c r="K17" s="21"/>
      <c r="L17" s="21"/>
      <c r="M17" s="21"/>
      <c r="N17" s="21"/>
      <c r="O17" s="21"/>
      <c r="P17" s="137"/>
      <c r="Q17" s="216" t="s">
        <v>623</v>
      </c>
      <c r="R17" s="55" t="s">
        <v>675</v>
      </c>
      <c r="S17" s="21"/>
      <c r="T17" s="21"/>
      <c r="U17" s="21"/>
      <c r="V17" s="216" t="s">
        <v>583</v>
      </c>
      <c r="W17" s="55" t="s">
        <v>640</v>
      </c>
      <c r="X17" s="21"/>
      <c r="Y17" s="21"/>
      <c r="Z17" s="136"/>
      <c r="AP17" s="63">
        <v>1</v>
      </c>
    </row>
    <row r="18" spans="1:42">
      <c r="A18" s="21"/>
      <c r="B18" s="21" t="s">
        <v>691</v>
      </c>
      <c r="C18" s="21"/>
      <c r="D18" s="21"/>
      <c r="E18" s="21"/>
      <c r="F18" s="21"/>
      <c r="G18" s="21"/>
      <c r="H18" s="21"/>
      <c r="I18" s="21"/>
      <c r="J18" s="21"/>
      <c r="K18" s="21"/>
      <c r="L18" s="21"/>
      <c r="M18" s="21"/>
      <c r="N18" s="21"/>
      <c r="O18" s="21"/>
      <c r="P18" s="137"/>
      <c r="Q18" s="55"/>
      <c r="R18" s="55"/>
      <c r="S18" s="21"/>
      <c r="T18" s="21"/>
      <c r="U18" s="21"/>
      <c r="V18" s="216" t="s">
        <v>636</v>
      </c>
      <c r="W18" s="55" t="s">
        <v>640</v>
      </c>
      <c r="X18" s="21"/>
      <c r="Y18" s="21"/>
      <c r="Z18" s="136"/>
      <c r="AP18" s="63">
        <v>1</v>
      </c>
    </row>
    <row r="19" spans="1:42" ht="15.75">
      <c r="A19" s="21"/>
      <c r="B19" s="21" t="s">
        <v>688</v>
      </c>
      <c r="C19" s="21"/>
      <c r="D19" s="21"/>
      <c r="E19" s="21"/>
      <c r="F19" s="21"/>
      <c r="G19" s="21"/>
      <c r="H19" s="21"/>
      <c r="I19" s="21"/>
      <c r="J19" s="21"/>
      <c r="K19" s="21"/>
      <c r="L19" s="21"/>
      <c r="M19" s="21"/>
      <c r="N19" s="21"/>
      <c r="O19" s="21"/>
      <c r="P19" s="137"/>
      <c r="Q19" s="224" t="s">
        <v>671</v>
      </c>
      <c r="R19" s="21"/>
      <c r="S19" s="21"/>
      <c r="T19" s="21"/>
      <c r="U19" s="21"/>
      <c r="V19" s="216" t="s">
        <v>610</v>
      </c>
      <c r="W19" s="55" t="s">
        <v>640</v>
      </c>
      <c r="X19" s="21"/>
      <c r="Y19" s="21"/>
      <c r="Z19" s="136"/>
      <c r="AP19" s="63">
        <v>1</v>
      </c>
    </row>
    <row r="20" spans="1:42">
      <c r="A20" s="21"/>
      <c r="B20" s="21" t="s">
        <v>687</v>
      </c>
      <c r="C20" s="21"/>
      <c r="D20" s="21"/>
      <c r="E20" s="21"/>
      <c r="F20" s="21"/>
      <c r="G20" s="21"/>
      <c r="H20" s="21"/>
      <c r="I20" s="21"/>
      <c r="J20" s="21"/>
      <c r="K20" s="21"/>
      <c r="L20" s="21"/>
      <c r="M20" s="21"/>
      <c r="N20" s="21"/>
      <c r="O20" s="21"/>
      <c r="P20" s="137"/>
      <c r="Q20" s="216" t="s">
        <v>583</v>
      </c>
      <c r="R20" s="55" t="s">
        <v>640</v>
      </c>
      <c r="S20" s="21"/>
      <c r="T20" s="21"/>
      <c r="U20" s="21"/>
      <c r="V20" s="216" t="s">
        <v>580</v>
      </c>
      <c r="W20" s="55" t="s">
        <v>640</v>
      </c>
      <c r="X20" s="21"/>
      <c r="Y20" s="21"/>
      <c r="Z20" s="136"/>
      <c r="AP20" s="63">
        <v>1</v>
      </c>
    </row>
    <row r="21" spans="1:42">
      <c r="A21" s="21"/>
      <c r="B21" s="21" t="s">
        <v>686</v>
      </c>
      <c r="C21" s="21"/>
      <c r="D21" s="21"/>
      <c r="E21" s="21"/>
      <c r="F21" s="21"/>
      <c r="G21" s="21"/>
      <c r="H21" s="21"/>
      <c r="I21" s="21"/>
      <c r="J21" s="21"/>
      <c r="K21" s="21"/>
      <c r="M21" s="204" t="s">
        <v>613</v>
      </c>
      <c r="O21" s="21"/>
      <c r="P21" s="137"/>
      <c r="Q21" s="216" t="s">
        <v>574</v>
      </c>
      <c r="R21" s="55" t="s">
        <v>659</v>
      </c>
      <c r="S21" s="21"/>
      <c r="T21" s="21"/>
      <c r="U21" s="21"/>
      <c r="V21" s="216" t="s">
        <v>634</v>
      </c>
      <c r="W21" s="55" t="s">
        <v>640</v>
      </c>
      <c r="X21" s="21"/>
      <c r="Y21" s="21"/>
      <c r="Z21" s="136"/>
      <c r="AP21" s="63">
        <v>1</v>
      </c>
    </row>
    <row r="22" spans="1:42">
      <c r="A22" s="21"/>
      <c r="B22" s="21" t="s">
        <v>685</v>
      </c>
      <c r="C22" s="21"/>
      <c r="D22" s="21"/>
      <c r="E22" s="21"/>
      <c r="F22" s="21"/>
      <c r="G22" s="21"/>
      <c r="H22" s="21"/>
      <c r="I22" s="21"/>
      <c r="J22" s="21"/>
      <c r="K22" s="21"/>
      <c r="L22" s="21"/>
      <c r="M22" s="88"/>
      <c r="N22" s="21"/>
      <c r="O22" s="21"/>
      <c r="P22" s="137"/>
      <c r="Q22" s="216" t="s">
        <v>636</v>
      </c>
      <c r="R22" s="55" t="s">
        <v>660</v>
      </c>
      <c r="S22" s="21"/>
      <c r="T22" s="21"/>
      <c r="U22" s="21"/>
      <c r="W22" s="21"/>
      <c r="X22" s="21"/>
      <c r="Y22" s="21"/>
      <c r="Z22" s="136"/>
      <c r="AP22" s="63">
        <v>1</v>
      </c>
    </row>
    <row r="23" spans="1:42" ht="15.75">
      <c r="A23" s="21"/>
      <c r="B23" s="88" t="s">
        <v>683</v>
      </c>
      <c r="C23" s="21"/>
      <c r="D23" s="21"/>
      <c r="E23" s="21"/>
      <c r="F23" s="21"/>
      <c r="G23" s="21"/>
      <c r="H23" s="21"/>
      <c r="I23" s="21"/>
      <c r="J23" s="21"/>
      <c r="K23" s="21"/>
      <c r="L23" s="21"/>
      <c r="M23" s="21"/>
      <c r="N23" s="21"/>
      <c r="O23" s="21"/>
      <c r="P23" s="137"/>
      <c r="Q23" s="216" t="s">
        <v>610</v>
      </c>
      <c r="R23" s="55" t="s">
        <v>666</v>
      </c>
      <c r="S23" s="21"/>
      <c r="T23" s="21"/>
      <c r="U23" s="21"/>
      <c r="V23" s="220" t="s">
        <v>658</v>
      </c>
      <c r="W23" s="21"/>
      <c r="X23" s="21"/>
      <c r="Y23" s="21"/>
      <c r="Z23" s="136"/>
      <c r="AP23" s="63">
        <v>1</v>
      </c>
    </row>
    <row r="24" spans="1:42">
      <c r="A24" s="21"/>
      <c r="B24" s="21"/>
      <c r="C24" s="21"/>
      <c r="D24" s="21"/>
      <c r="E24" s="21"/>
      <c r="F24" s="21"/>
      <c r="G24" s="21"/>
      <c r="H24" s="21"/>
      <c r="I24" s="21"/>
      <c r="J24" s="21"/>
      <c r="K24" s="21"/>
      <c r="L24" s="21"/>
      <c r="M24" s="21"/>
      <c r="N24" s="21"/>
      <c r="O24" s="21"/>
      <c r="P24" s="137"/>
      <c r="Q24" s="216" t="s">
        <v>580</v>
      </c>
      <c r="R24" s="55" t="s">
        <v>640</v>
      </c>
      <c r="S24" s="21"/>
      <c r="T24" s="21"/>
      <c r="U24" s="21"/>
      <c r="V24" s="216" t="s">
        <v>595</v>
      </c>
      <c r="W24" s="55" t="s">
        <v>645</v>
      </c>
      <c r="X24" s="21"/>
      <c r="Y24" s="21"/>
      <c r="Z24" s="136"/>
      <c r="AP24" s="63">
        <v>1</v>
      </c>
    </row>
    <row r="25" spans="1:42">
      <c r="A25" s="21"/>
      <c r="B25" s="21" t="s">
        <v>681</v>
      </c>
      <c r="I25" s="204" t="s">
        <v>609</v>
      </c>
      <c r="J25" s="21"/>
      <c r="K25" s="21"/>
      <c r="L25" s="21"/>
      <c r="M25" s="88"/>
      <c r="N25" s="21"/>
      <c r="O25" s="21"/>
      <c r="P25" s="137"/>
      <c r="Q25" s="216" t="s">
        <v>605</v>
      </c>
      <c r="R25" s="55" t="s">
        <v>662</v>
      </c>
      <c r="S25" s="21"/>
      <c r="T25" s="21"/>
      <c r="U25" s="21"/>
      <c r="V25" s="216" t="s">
        <v>574</v>
      </c>
      <c r="W25" s="55" t="s">
        <v>645</v>
      </c>
      <c r="X25" s="21"/>
      <c r="Y25" s="21"/>
      <c r="Z25" s="136"/>
      <c r="AP25" s="63">
        <v>1</v>
      </c>
    </row>
    <row r="26" spans="1:42">
      <c r="A26" s="21"/>
      <c r="B26" s="21"/>
      <c r="C26" s="21"/>
      <c r="D26" s="21"/>
      <c r="E26" s="21"/>
      <c r="F26" s="21"/>
      <c r="G26" s="21"/>
      <c r="H26" s="21"/>
      <c r="I26" s="21"/>
      <c r="J26" s="21"/>
      <c r="K26" s="21"/>
      <c r="L26" s="21"/>
      <c r="M26" s="21"/>
      <c r="N26" s="21"/>
      <c r="O26" s="21"/>
      <c r="P26" s="137"/>
      <c r="Q26" s="216" t="s">
        <v>634</v>
      </c>
      <c r="R26" s="55" t="s">
        <v>660</v>
      </c>
      <c r="S26" s="21"/>
      <c r="T26" s="21"/>
      <c r="U26" s="21"/>
      <c r="V26" s="216" t="s">
        <v>644</v>
      </c>
      <c r="W26" s="55" t="s">
        <v>645</v>
      </c>
      <c r="X26" s="21"/>
      <c r="Y26" s="21"/>
      <c r="Z26" s="136"/>
      <c r="AP26" s="63">
        <v>1</v>
      </c>
    </row>
    <row r="27" spans="1:42" ht="18.75">
      <c r="A27" s="21"/>
      <c r="B27" s="222" t="s">
        <v>679</v>
      </c>
      <c r="C27" s="207"/>
      <c r="D27" s="204" t="s">
        <v>639</v>
      </c>
      <c r="E27" s="148"/>
      <c r="F27" s="204" t="s">
        <v>638</v>
      </c>
      <c r="G27" s="148"/>
      <c r="H27" s="204" t="s">
        <v>629</v>
      </c>
      <c r="I27" s="148"/>
      <c r="J27" s="204" t="s">
        <v>625</v>
      </c>
      <c r="K27" s="21"/>
      <c r="L27" s="21"/>
      <c r="M27" s="103"/>
      <c r="N27" s="21"/>
      <c r="O27" s="21"/>
      <c r="P27" s="137"/>
      <c r="Q27" s="216" t="s">
        <v>573</v>
      </c>
      <c r="R27" s="55" t="s">
        <v>659</v>
      </c>
      <c r="S27" s="21"/>
      <c r="T27" s="21"/>
      <c r="U27" s="21"/>
      <c r="V27" s="216" t="s">
        <v>573</v>
      </c>
      <c r="W27" s="55" t="s">
        <v>645</v>
      </c>
      <c r="X27" s="21"/>
      <c r="Y27" s="21"/>
      <c r="Z27" s="136"/>
      <c r="AP27" s="63">
        <v>1</v>
      </c>
    </row>
    <row r="28" spans="1:42" ht="18.75" customHeight="1">
      <c r="A28" s="21"/>
      <c r="B28" s="21"/>
      <c r="C28" s="21"/>
      <c r="D28" s="21"/>
      <c r="E28" s="21"/>
      <c r="F28" s="21"/>
      <c r="G28" s="21"/>
      <c r="H28" s="21"/>
      <c r="I28" s="21"/>
      <c r="J28" s="21"/>
      <c r="K28" s="21"/>
      <c r="L28" s="21"/>
      <c r="M28" s="103"/>
      <c r="N28" s="21"/>
      <c r="O28" s="21"/>
      <c r="P28" s="137"/>
      <c r="R28" s="21"/>
      <c r="S28" s="21"/>
      <c r="T28" s="21"/>
      <c r="U28" s="21"/>
      <c r="X28" s="21"/>
      <c r="Y28" s="217" t="s">
        <v>1234</v>
      </c>
      <c r="Z28" s="136"/>
      <c r="AP28" s="63">
        <v>1</v>
      </c>
    </row>
    <row r="29" spans="1:42" ht="15.75">
      <c r="A29" s="21"/>
      <c r="B29" s="52" t="s">
        <v>677</v>
      </c>
      <c r="C29" s="21"/>
      <c r="D29" s="21"/>
      <c r="E29" s="21"/>
      <c r="F29" s="21"/>
      <c r="G29" s="21"/>
      <c r="H29" s="21"/>
      <c r="I29" s="21"/>
      <c r="J29" s="21"/>
      <c r="K29" s="21"/>
      <c r="L29" s="21"/>
      <c r="M29" s="103"/>
      <c r="N29" s="21"/>
      <c r="O29" s="21"/>
      <c r="P29" s="137"/>
      <c r="Q29" s="220" t="s">
        <v>689</v>
      </c>
      <c r="R29" s="21"/>
      <c r="S29" s="21"/>
      <c r="T29" s="21"/>
      <c r="U29" s="21"/>
      <c r="V29" s="216" t="s">
        <v>578</v>
      </c>
      <c r="W29" s="55" t="s">
        <v>655</v>
      </c>
      <c r="X29" s="21"/>
      <c r="Y29" s="217" t="s">
        <v>1233</v>
      </c>
      <c r="Z29" s="136"/>
      <c r="AP29" s="63">
        <v>1</v>
      </c>
    </row>
    <row r="30" spans="1:42">
      <c r="A30" s="21"/>
      <c r="B30" s="52" t="s">
        <v>676</v>
      </c>
      <c r="C30" s="21"/>
      <c r="D30" s="21"/>
      <c r="E30" s="21"/>
      <c r="F30" s="21"/>
      <c r="G30" s="21" t="s">
        <v>15</v>
      </c>
      <c r="H30" s="21"/>
      <c r="I30" s="21"/>
      <c r="J30" s="21"/>
      <c r="K30" s="21"/>
      <c r="L30" s="21"/>
      <c r="M30" s="21"/>
      <c r="N30" s="21"/>
      <c r="O30" s="21"/>
      <c r="P30" s="137"/>
      <c r="Q30" s="216" t="s">
        <v>639</v>
      </c>
      <c r="R30" s="55" t="s">
        <v>679</v>
      </c>
      <c r="S30" s="21"/>
      <c r="T30" s="21"/>
      <c r="U30" s="21"/>
      <c r="V30" s="216" t="s">
        <v>616</v>
      </c>
      <c r="W30" s="55" t="s">
        <v>653</v>
      </c>
      <c r="X30" s="21"/>
      <c r="Y30" s="217" t="s">
        <v>622</v>
      </c>
      <c r="Z30" s="136"/>
      <c r="AP30" s="63">
        <v>1</v>
      </c>
    </row>
    <row r="31" spans="1:42">
      <c r="A31" s="21"/>
      <c r="B31" s="21" t="s">
        <v>673</v>
      </c>
      <c r="C31" s="21"/>
      <c r="D31" s="21"/>
      <c r="E31" s="21"/>
      <c r="F31" s="21"/>
      <c r="G31" s="21"/>
      <c r="H31" s="21"/>
      <c r="I31" s="21"/>
      <c r="J31" s="21"/>
      <c r="K31" s="21"/>
      <c r="L31" s="21"/>
      <c r="M31" s="21"/>
      <c r="N31" s="21"/>
      <c r="O31" s="21"/>
      <c r="P31" s="137"/>
      <c r="Q31" s="216" t="s">
        <v>638</v>
      </c>
      <c r="R31" s="55" t="s">
        <v>679</v>
      </c>
      <c r="S31" s="21"/>
      <c r="T31" s="21"/>
      <c r="U31" s="21"/>
      <c r="W31" s="21"/>
      <c r="X31" s="21"/>
      <c r="Y31" s="217" t="s">
        <v>1227</v>
      </c>
      <c r="Z31" s="136"/>
      <c r="AP31" s="63">
        <v>1</v>
      </c>
    </row>
    <row r="32" spans="1:42">
      <c r="A32" s="21"/>
      <c r="B32" s="21" t="s">
        <v>672</v>
      </c>
      <c r="C32" s="21"/>
      <c r="D32" s="21"/>
      <c r="E32" s="21"/>
      <c r="F32" s="21"/>
      <c r="G32" s="21"/>
      <c r="H32" s="21"/>
      <c r="I32" s="21"/>
      <c r="J32" s="21"/>
      <c r="K32" s="21"/>
      <c r="L32" s="21"/>
      <c r="M32" s="21"/>
      <c r="N32" s="21"/>
      <c r="O32" s="21"/>
      <c r="P32" s="137"/>
      <c r="Q32" s="216" t="s">
        <v>629</v>
      </c>
      <c r="R32" s="55" t="s">
        <v>679</v>
      </c>
      <c r="S32" s="21"/>
      <c r="T32" s="21"/>
      <c r="U32" s="21"/>
      <c r="V32" s="216" t="s">
        <v>589</v>
      </c>
      <c r="W32" s="55" t="s">
        <v>607</v>
      </c>
      <c r="X32" s="21"/>
      <c r="Y32" s="217" t="s">
        <v>1223</v>
      </c>
      <c r="Z32" s="136"/>
      <c r="AP32" s="63">
        <v>1</v>
      </c>
    </row>
    <row r="33" spans="1:42">
      <c r="A33" s="21"/>
      <c r="B33" s="21" t="s">
        <v>670</v>
      </c>
      <c r="C33" s="21"/>
      <c r="D33" s="21"/>
      <c r="E33" s="21"/>
      <c r="F33" s="21"/>
      <c r="G33" s="21"/>
      <c r="H33" s="21"/>
      <c r="I33" s="21"/>
      <c r="J33" s="21"/>
      <c r="K33" s="21"/>
      <c r="L33" s="21"/>
      <c r="M33" s="21"/>
      <c r="N33" s="21"/>
      <c r="O33" s="21"/>
      <c r="P33" s="137"/>
      <c r="Q33" s="216" t="s">
        <v>625</v>
      </c>
      <c r="R33" s="55" t="s">
        <v>679</v>
      </c>
      <c r="S33" s="21"/>
      <c r="T33" s="21"/>
      <c r="U33" s="21"/>
      <c r="V33" s="216" t="s">
        <v>587</v>
      </c>
      <c r="W33" s="55" t="s">
        <v>607</v>
      </c>
      <c r="X33" s="21"/>
      <c r="Y33" s="217" t="s">
        <v>611</v>
      </c>
      <c r="Z33" s="136"/>
      <c r="AP33" s="63">
        <v>1</v>
      </c>
    </row>
    <row r="34" spans="1:42">
      <c r="A34" s="21"/>
      <c r="B34" s="103" t="s">
        <v>669</v>
      </c>
      <c r="C34" s="21"/>
      <c r="D34" s="21"/>
      <c r="E34" s="21"/>
      <c r="F34" s="21"/>
      <c r="G34" s="21"/>
      <c r="H34" s="21"/>
      <c r="I34" s="21"/>
      <c r="J34" s="21"/>
      <c r="K34" s="21"/>
      <c r="L34" s="21"/>
      <c r="M34" s="21"/>
      <c r="N34" s="21"/>
      <c r="O34" s="21"/>
      <c r="P34" s="137"/>
      <c r="S34" s="21"/>
      <c r="T34" s="21"/>
      <c r="U34" s="21"/>
      <c r="V34" s="216" t="s">
        <v>586</v>
      </c>
      <c r="W34" s="55" t="s">
        <v>607</v>
      </c>
      <c r="X34" s="21"/>
      <c r="Y34" s="217" t="s">
        <v>1210</v>
      </c>
      <c r="Z34" s="136"/>
      <c r="AP34" s="63">
        <v>1</v>
      </c>
    </row>
    <row r="35" spans="1:42">
      <c r="A35" s="21"/>
      <c r="B35" s="103" t="s">
        <v>668</v>
      </c>
      <c r="C35" s="21"/>
      <c r="D35" s="21"/>
      <c r="E35" s="21"/>
      <c r="F35" s="21"/>
      <c r="G35" s="21"/>
      <c r="H35" s="21"/>
      <c r="I35" s="21"/>
      <c r="J35" s="21"/>
      <c r="K35" s="21"/>
      <c r="L35" s="21"/>
      <c r="M35" s="21"/>
      <c r="N35" s="21"/>
      <c r="O35" s="21"/>
      <c r="P35" s="137"/>
      <c r="S35" s="21"/>
      <c r="T35" s="21"/>
      <c r="U35" s="21"/>
      <c r="V35" s="216" t="s">
        <v>585</v>
      </c>
      <c r="W35" s="55" t="s">
        <v>607</v>
      </c>
      <c r="X35" s="21"/>
      <c r="Y35" s="217" t="s">
        <v>627</v>
      </c>
      <c r="Z35" s="136"/>
      <c r="AP35" s="63">
        <v>1</v>
      </c>
    </row>
    <row r="36" spans="1:42">
      <c r="A36" s="21"/>
      <c r="B36" s="103" t="s">
        <v>667</v>
      </c>
      <c r="C36" s="21"/>
      <c r="D36" s="21"/>
      <c r="E36" s="21"/>
      <c r="F36" s="21"/>
      <c r="G36" s="21"/>
      <c r="H36" s="21"/>
      <c r="I36" s="21"/>
      <c r="J36" s="21"/>
      <c r="K36" s="21"/>
      <c r="L36" s="21"/>
      <c r="M36" s="21"/>
      <c r="N36" s="21"/>
      <c r="O36" s="21"/>
      <c r="P36" s="137"/>
      <c r="S36" s="21"/>
      <c r="T36" s="21"/>
      <c r="U36" s="21"/>
      <c r="V36" s="216" t="s">
        <v>584</v>
      </c>
      <c r="W36" s="55" t="s">
        <v>607</v>
      </c>
      <c r="X36" s="21"/>
      <c r="Y36" s="217" t="s">
        <v>619</v>
      </c>
      <c r="Z36" s="136"/>
      <c r="AP36" s="63">
        <v>1</v>
      </c>
    </row>
    <row r="37" spans="1:42">
      <c r="A37" s="21"/>
      <c r="B37" s="103"/>
      <c r="C37" s="21"/>
      <c r="D37" s="21"/>
      <c r="E37" s="21"/>
      <c r="F37" s="21"/>
      <c r="G37" s="21"/>
      <c r="H37" s="21"/>
      <c r="I37" s="21"/>
      <c r="J37" s="21"/>
      <c r="K37" s="21"/>
      <c r="L37" s="21"/>
      <c r="M37" s="21"/>
      <c r="N37" s="21"/>
      <c r="O37" s="21"/>
      <c r="P37" s="137"/>
      <c r="Q37" s="21"/>
      <c r="R37" s="21"/>
      <c r="S37" s="21"/>
      <c r="T37" s="21"/>
      <c r="U37" s="21"/>
      <c r="V37" s="21"/>
      <c r="W37" s="21"/>
      <c r="X37" s="21"/>
      <c r="Y37" s="21"/>
      <c r="Z37" s="136"/>
      <c r="AP37" s="63">
        <v>1</v>
      </c>
    </row>
    <row r="38" spans="1:42" ht="19.5" thickBot="1">
      <c r="A38" s="21"/>
      <c r="B38" s="222" t="s">
        <v>665</v>
      </c>
      <c r="C38" s="207"/>
      <c r="D38" s="207"/>
      <c r="E38" s="204" t="s">
        <v>664</v>
      </c>
      <c r="G38" s="204" t="s">
        <v>663</v>
      </c>
      <c r="I38" s="204" t="s">
        <v>610</v>
      </c>
      <c r="K38" s="204" t="s">
        <v>605</v>
      </c>
      <c r="L38" s="21"/>
      <c r="M38" s="21"/>
      <c r="N38" s="21"/>
      <c r="O38" s="21"/>
      <c r="P38" s="135"/>
      <c r="Q38" s="133"/>
      <c r="R38" s="133"/>
      <c r="S38" s="133"/>
      <c r="T38" s="133"/>
      <c r="U38" s="133"/>
      <c r="V38" s="133"/>
      <c r="W38" s="133"/>
      <c r="X38" s="133"/>
      <c r="Y38" s="133"/>
      <c r="Z38" s="132"/>
      <c r="AP38" s="63">
        <v>1</v>
      </c>
    </row>
    <row r="39" spans="1:42" ht="15.75" thickBot="1">
      <c r="A39" s="21"/>
      <c r="B39" s="52" t="s">
        <v>661</v>
      </c>
      <c r="C39" s="21"/>
      <c r="D39" s="21"/>
      <c r="E39" s="21"/>
      <c r="F39" s="21"/>
      <c r="G39" s="21"/>
      <c r="H39" s="21"/>
      <c r="I39" s="21"/>
      <c r="J39" s="21"/>
      <c r="K39" s="21"/>
      <c r="L39" s="21"/>
      <c r="M39" s="21"/>
      <c r="N39" s="21"/>
      <c r="O39" s="21"/>
      <c r="AP39" s="63">
        <v>1</v>
      </c>
    </row>
    <row r="40" spans="1:42">
      <c r="A40" s="21"/>
      <c r="B40" s="88"/>
      <c r="C40" s="21"/>
      <c r="D40" s="21"/>
      <c r="E40" s="21"/>
      <c r="F40" s="21"/>
      <c r="G40" s="21"/>
      <c r="H40" s="21"/>
      <c r="I40" s="21"/>
      <c r="J40" s="21"/>
      <c r="K40" s="21"/>
      <c r="L40" s="21"/>
      <c r="M40" s="21"/>
      <c r="N40" s="21"/>
      <c r="O40" s="21"/>
      <c r="P40" s="146"/>
      <c r="Q40" s="145"/>
      <c r="R40" s="145"/>
      <c r="S40" s="145"/>
      <c r="T40" s="145"/>
      <c r="U40" s="145"/>
      <c r="V40" s="145"/>
      <c r="W40" s="145"/>
      <c r="X40" s="145"/>
      <c r="Y40" s="145"/>
      <c r="Z40" s="144"/>
      <c r="AP40" s="63">
        <v>1</v>
      </c>
    </row>
    <row r="41" spans="1:42">
      <c r="A41" s="21"/>
      <c r="B41" s="103" t="s">
        <v>657</v>
      </c>
      <c r="C41" s="21"/>
      <c r="D41" s="21"/>
      <c r="E41" s="21"/>
      <c r="F41" s="21"/>
      <c r="G41" s="21"/>
      <c r="H41" s="21"/>
      <c r="I41" s="21"/>
      <c r="J41" s="21"/>
      <c r="K41" s="21"/>
      <c r="L41" s="21"/>
      <c r="M41" s="21"/>
      <c r="N41" s="21"/>
      <c r="O41" s="21"/>
      <c r="P41" s="137"/>
      <c r="Q41" s="53"/>
      <c r="R41" s="21"/>
      <c r="S41" s="21"/>
      <c r="T41" s="21"/>
      <c r="U41" s="21"/>
      <c r="V41" s="142"/>
      <c r="W41" s="21"/>
      <c r="X41" s="21"/>
      <c r="Y41" s="21"/>
      <c r="Z41" s="136"/>
      <c r="AP41" s="63">
        <v>1</v>
      </c>
    </row>
    <row r="42" spans="1:42" ht="15.75">
      <c r="A42" s="21"/>
      <c r="B42" s="103" t="s">
        <v>656</v>
      </c>
      <c r="C42" s="21"/>
      <c r="D42" s="21"/>
      <c r="E42" s="21"/>
      <c r="F42" s="21"/>
      <c r="G42" s="21"/>
      <c r="H42" s="21"/>
      <c r="I42" s="21"/>
      <c r="J42" s="21"/>
      <c r="K42" s="21"/>
      <c r="L42" s="21"/>
      <c r="M42" s="21"/>
      <c r="N42" s="21"/>
      <c r="O42" s="21"/>
      <c r="P42" s="137"/>
      <c r="Q42" s="220" t="s">
        <v>642</v>
      </c>
      <c r="R42" s="223"/>
      <c r="S42" s="21"/>
      <c r="T42" s="21"/>
      <c r="U42" s="21"/>
      <c r="V42" s="220" t="s">
        <v>641</v>
      </c>
      <c r="W42" s="223"/>
      <c r="X42" s="223"/>
      <c r="Y42" s="21"/>
      <c r="Z42" s="136"/>
      <c r="AP42" s="63">
        <v>1</v>
      </c>
    </row>
    <row r="43" spans="1:42">
      <c r="A43" s="21"/>
      <c r="B43" s="103" t="s">
        <v>654</v>
      </c>
      <c r="C43" s="21"/>
      <c r="D43" s="21"/>
      <c r="E43" s="21"/>
      <c r="F43" s="21"/>
      <c r="G43" s="21"/>
      <c r="H43" s="21"/>
      <c r="I43" s="21"/>
      <c r="J43" s="21"/>
      <c r="K43" s="21"/>
      <c r="L43" s="21"/>
      <c r="M43" s="21"/>
      <c r="N43" s="21"/>
      <c r="O43" s="21"/>
      <c r="P43" s="137"/>
      <c r="Q43" s="216" t="s">
        <v>639</v>
      </c>
      <c r="R43" s="55" t="s">
        <v>637</v>
      </c>
      <c r="S43" s="21"/>
      <c r="T43" s="55"/>
      <c r="U43" s="21"/>
      <c r="V43" s="216" t="s">
        <v>610</v>
      </c>
      <c r="W43" s="55" t="s">
        <v>633</v>
      </c>
      <c r="X43" s="21"/>
      <c r="Y43" s="21"/>
      <c r="Z43" s="136"/>
      <c r="AP43" s="63">
        <v>1</v>
      </c>
    </row>
    <row r="44" spans="1:42">
      <c r="A44" s="21"/>
      <c r="B44" s="103" t="s">
        <v>652</v>
      </c>
      <c r="C44" s="21"/>
      <c r="D44" s="21"/>
      <c r="E44" s="21"/>
      <c r="F44" s="21"/>
      <c r="G44" s="21"/>
      <c r="H44" s="21"/>
      <c r="I44" s="21"/>
      <c r="J44" s="21"/>
      <c r="K44" s="21"/>
      <c r="L44" s="21"/>
      <c r="M44" s="21"/>
      <c r="N44" s="21"/>
      <c r="O44" s="21"/>
      <c r="P44" s="137"/>
      <c r="Q44" s="216" t="s">
        <v>638</v>
      </c>
      <c r="R44" s="55" t="s">
        <v>637</v>
      </c>
      <c r="S44" s="21"/>
      <c r="T44" s="55"/>
      <c r="U44" s="21"/>
      <c r="V44" s="216" t="s">
        <v>636</v>
      </c>
      <c r="W44" s="55" t="s">
        <v>633</v>
      </c>
      <c r="X44" s="21"/>
      <c r="Y44" s="21"/>
      <c r="Z44" s="136"/>
      <c r="AP44" s="63">
        <v>1</v>
      </c>
    </row>
    <row r="45" spans="1:42">
      <c r="A45" s="21"/>
      <c r="B45" s="103" t="s">
        <v>651</v>
      </c>
      <c r="C45" s="21"/>
      <c r="D45" s="21"/>
      <c r="E45" s="21"/>
      <c r="F45" s="21"/>
      <c r="G45" s="21"/>
      <c r="H45" s="21"/>
      <c r="I45" s="21"/>
      <c r="J45" s="21"/>
      <c r="K45" s="21"/>
      <c r="L45" s="21"/>
      <c r="M45" s="21"/>
      <c r="N45" s="21"/>
      <c r="O45" s="21"/>
      <c r="P45" s="137"/>
      <c r="Q45" s="21"/>
      <c r="R45" s="21"/>
      <c r="S45" s="21"/>
      <c r="T45" s="21"/>
      <c r="U45" s="21"/>
      <c r="V45" s="216" t="s">
        <v>634</v>
      </c>
      <c r="W45" s="55" t="s">
        <v>633</v>
      </c>
      <c r="X45" s="21"/>
      <c r="Y45" s="21"/>
      <c r="Z45" s="136"/>
      <c r="AP45" s="63">
        <v>1</v>
      </c>
    </row>
    <row r="46" spans="1:42" ht="15.75">
      <c r="A46" s="21"/>
      <c r="B46" s="103" t="s">
        <v>650</v>
      </c>
      <c r="C46" s="21"/>
      <c r="D46" s="21"/>
      <c r="E46" s="21"/>
      <c r="F46" s="21"/>
      <c r="G46" s="21"/>
      <c r="H46" s="21"/>
      <c r="I46" s="21"/>
      <c r="J46" s="21"/>
      <c r="K46" s="21"/>
      <c r="L46" s="21"/>
      <c r="M46" s="21"/>
      <c r="N46" s="21"/>
      <c r="O46" s="21"/>
      <c r="P46" s="137"/>
      <c r="Q46" s="220" t="s">
        <v>631</v>
      </c>
      <c r="R46" s="21"/>
      <c r="S46" s="21"/>
      <c r="T46" s="21"/>
      <c r="U46" s="21"/>
      <c r="V46" s="21"/>
      <c r="W46" s="21"/>
      <c r="X46" s="21"/>
      <c r="Y46" s="21"/>
      <c r="Z46" s="136"/>
      <c r="AP46" s="63">
        <v>1</v>
      </c>
    </row>
    <row r="47" spans="1:42" ht="18">
      <c r="A47" s="21"/>
      <c r="B47" s="103" t="s">
        <v>649</v>
      </c>
      <c r="C47" s="21"/>
      <c r="D47" s="21"/>
      <c r="E47" s="21"/>
      <c r="F47" s="21"/>
      <c r="G47" s="21"/>
      <c r="H47" s="21"/>
      <c r="I47" s="21"/>
      <c r="J47" s="21"/>
      <c r="K47" s="21"/>
      <c r="L47" s="21"/>
      <c r="M47" s="21"/>
      <c r="N47" s="21"/>
      <c r="O47" s="21"/>
      <c r="P47" s="137"/>
      <c r="Q47" s="216" t="s">
        <v>629</v>
      </c>
      <c r="R47" s="55" t="s">
        <v>624</v>
      </c>
      <c r="S47" s="21"/>
      <c r="T47" s="21"/>
      <c r="U47" s="21"/>
      <c r="V47" s="220" t="s">
        <v>620</v>
      </c>
      <c r="W47" s="223"/>
      <c r="X47" s="21"/>
      <c r="Y47" s="21"/>
      <c r="Z47" s="136"/>
      <c r="AB47" s="23" t="s">
        <v>1249</v>
      </c>
      <c r="AJ47" t="s">
        <v>1248</v>
      </c>
      <c r="AP47" s="63">
        <v>1</v>
      </c>
    </row>
    <row r="48" spans="1:42" ht="18.75">
      <c r="A48" s="21"/>
      <c r="B48" s="208" t="s">
        <v>648</v>
      </c>
      <c r="C48" s="207"/>
      <c r="D48" s="207"/>
      <c r="E48" s="204" t="s">
        <v>636</v>
      </c>
      <c r="G48" s="204" t="s">
        <v>634</v>
      </c>
      <c r="H48" s="21"/>
      <c r="I48" s="21"/>
      <c r="J48" s="21"/>
      <c r="K48" s="21"/>
      <c r="L48" s="21"/>
      <c r="M48" s="21"/>
      <c r="N48" s="21"/>
      <c r="O48" s="21"/>
      <c r="P48" s="137"/>
      <c r="Q48" s="216" t="s">
        <v>625</v>
      </c>
      <c r="R48" s="55" t="s">
        <v>624</v>
      </c>
      <c r="S48" s="21"/>
      <c r="T48" s="55"/>
      <c r="U48" s="21"/>
      <c r="V48" s="216" t="s">
        <v>628</v>
      </c>
      <c r="W48" s="55" t="s">
        <v>620</v>
      </c>
      <c r="X48" s="21"/>
      <c r="Y48" s="21"/>
      <c r="Z48" s="136"/>
      <c r="AB48" s="32" t="s">
        <v>1247</v>
      </c>
      <c r="AJ48" t="s">
        <v>1246</v>
      </c>
      <c r="AP48" s="63">
        <v>1</v>
      </c>
    </row>
    <row r="49" spans="1:42" ht="18">
      <c r="A49" s="21"/>
      <c r="B49" s="21" t="s">
        <v>647</v>
      </c>
      <c r="C49" s="21"/>
      <c r="D49" s="21"/>
      <c r="E49" s="21"/>
      <c r="F49" s="21"/>
      <c r="G49" s="21"/>
      <c r="H49" s="21"/>
      <c r="I49" s="21"/>
      <c r="J49" s="21"/>
      <c r="K49" s="21"/>
      <c r="L49" s="21"/>
      <c r="M49" s="21"/>
      <c r="N49" s="21"/>
      <c r="O49" s="21"/>
      <c r="P49" s="137"/>
      <c r="Q49" s="21"/>
      <c r="R49" s="21"/>
      <c r="S49" s="21"/>
      <c r="T49" s="55"/>
      <c r="U49" s="21"/>
      <c r="V49" s="216" t="s">
        <v>623</v>
      </c>
      <c r="W49" s="55" t="s">
        <v>615</v>
      </c>
      <c r="X49" s="21"/>
      <c r="Y49" s="21"/>
      <c r="Z49" s="136"/>
      <c r="AB49" s="32" t="s">
        <v>1245</v>
      </c>
      <c r="AJ49" s="23" t="s">
        <v>1244</v>
      </c>
      <c r="AP49" s="63">
        <v>1</v>
      </c>
    </row>
    <row r="50" spans="1:42">
      <c r="A50" s="21"/>
      <c r="B50" s="21" t="s">
        <v>646</v>
      </c>
      <c r="C50" s="21"/>
      <c r="D50" s="21"/>
      <c r="E50" s="21"/>
      <c r="F50" s="21"/>
      <c r="G50" s="21"/>
      <c r="H50" s="21"/>
      <c r="I50" s="21"/>
      <c r="J50" s="21"/>
      <c r="K50" s="21"/>
      <c r="L50" s="21"/>
      <c r="M50" s="21"/>
      <c r="N50" s="21"/>
      <c r="O50" s="21"/>
      <c r="P50" s="137"/>
      <c r="S50" s="21"/>
      <c r="T50" s="21"/>
      <c r="U50" s="21"/>
      <c r="V50" s="216" t="s">
        <v>584</v>
      </c>
      <c r="W50" s="55" t="s">
        <v>620</v>
      </c>
      <c r="X50" s="21"/>
      <c r="Y50" s="21"/>
      <c r="Z50" s="136"/>
      <c r="AB50" s="32" t="s">
        <v>1243</v>
      </c>
      <c r="AJ50" s="32" t="s">
        <v>1242</v>
      </c>
      <c r="AP50" s="63">
        <v>1</v>
      </c>
    </row>
    <row r="51" spans="1:42" ht="15.75">
      <c r="A51" s="21"/>
      <c r="B51" s="103"/>
      <c r="C51" s="21"/>
      <c r="D51" s="21"/>
      <c r="E51" s="21"/>
      <c r="F51" s="21"/>
      <c r="G51" s="21"/>
      <c r="H51" s="21"/>
      <c r="I51" s="21"/>
      <c r="J51" s="21"/>
      <c r="K51" s="21"/>
      <c r="L51" s="21"/>
      <c r="M51" s="21"/>
      <c r="N51" s="21"/>
      <c r="O51" s="21"/>
      <c r="P51" s="137"/>
      <c r="Q51" s="220" t="s">
        <v>617</v>
      </c>
      <c r="R51" s="223"/>
      <c r="S51" s="223"/>
      <c r="T51" s="223"/>
      <c r="U51" s="21"/>
      <c r="V51" s="216" t="s">
        <v>616</v>
      </c>
      <c r="W51" s="55" t="s">
        <v>615</v>
      </c>
      <c r="X51" s="21"/>
      <c r="Y51" s="21"/>
      <c r="Z51" s="136"/>
      <c r="AB51" s="32" t="s">
        <v>1241</v>
      </c>
      <c r="AJ51" s="32" t="s">
        <v>1240</v>
      </c>
      <c r="AP51" s="63">
        <v>1</v>
      </c>
    </row>
    <row r="52" spans="1:42">
      <c r="A52" s="21"/>
      <c r="B52" s="103"/>
      <c r="C52" s="21"/>
      <c r="D52" s="21"/>
      <c r="E52" s="21"/>
      <c r="F52" s="21"/>
      <c r="G52" s="21"/>
      <c r="H52" s="21"/>
      <c r="I52" s="21"/>
      <c r="J52" s="21"/>
      <c r="K52" s="21"/>
      <c r="L52" s="21"/>
      <c r="M52" s="21"/>
      <c r="N52" s="21"/>
      <c r="O52" s="21"/>
      <c r="P52" s="137"/>
      <c r="Q52" s="216" t="s">
        <v>613</v>
      </c>
      <c r="R52" s="55" t="s">
        <v>612</v>
      </c>
      <c r="S52" s="21"/>
      <c r="T52" s="55"/>
      <c r="U52" s="21"/>
      <c r="V52" s="21"/>
      <c r="W52" s="21"/>
      <c r="X52" s="21"/>
      <c r="Y52" s="21"/>
      <c r="Z52" s="136"/>
      <c r="AP52" s="63">
        <v>1</v>
      </c>
    </row>
    <row r="53" spans="1:42" ht="18.75">
      <c r="A53" s="21"/>
      <c r="B53" s="208" t="s">
        <v>645</v>
      </c>
      <c r="C53" s="207"/>
      <c r="D53" s="204" t="s">
        <v>595</v>
      </c>
      <c r="F53" s="204" t="s">
        <v>574</v>
      </c>
      <c r="H53" s="204" t="s">
        <v>644</v>
      </c>
      <c r="J53" s="204" t="s">
        <v>573</v>
      </c>
      <c r="L53" s="21"/>
      <c r="M53" s="21"/>
      <c r="N53" s="21"/>
      <c r="O53" s="21"/>
      <c r="P53" s="137"/>
      <c r="Q53" s="216" t="s">
        <v>609</v>
      </c>
      <c r="R53" s="55" t="s">
        <v>608</v>
      </c>
      <c r="S53" s="21"/>
      <c r="T53" s="55"/>
      <c r="U53" s="21"/>
      <c r="V53" s="220" t="s">
        <v>607</v>
      </c>
      <c r="W53" s="21"/>
      <c r="X53" s="21"/>
      <c r="Y53" s="21"/>
      <c r="Z53" s="136"/>
      <c r="AB53" s="23" t="s">
        <v>1239</v>
      </c>
      <c r="AJ53" s="23" t="s">
        <v>1238</v>
      </c>
      <c r="AP53" s="63">
        <v>1</v>
      </c>
    </row>
    <row r="54" spans="1:42">
      <c r="A54" s="21"/>
      <c r="B54" s="21" t="s">
        <v>643</v>
      </c>
      <c r="C54" s="21"/>
      <c r="D54" s="143"/>
      <c r="E54" s="21"/>
      <c r="F54" s="143"/>
      <c r="G54" s="21"/>
      <c r="H54" s="21"/>
      <c r="I54" s="21"/>
      <c r="J54" s="21"/>
      <c r="K54" s="21"/>
      <c r="L54" s="21"/>
      <c r="M54" s="21"/>
      <c r="N54" s="21"/>
      <c r="O54" s="21"/>
      <c r="P54" s="137"/>
      <c r="Q54" s="216" t="s">
        <v>605</v>
      </c>
      <c r="R54" s="55" t="s">
        <v>604</v>
      </c>
      <c r="S54" s="21"/>
      <c r="T54" s="55"/>
      <c r="U54" s="21"/>
      <c r="V54" s="216" t="s">
        <v>589</v>
      </c>
      <c r="W54" s="53" t="s">
        <v>577</v>
      </c>
      <c r="X54" s="21"/>
      <c r="Y54" s="21"/>
      <c r="Z54" s="136"/>
      <c r="AB54" t="s">
        <v>1237</v>
      </c>
      <c r="AJ54" s="31" t="s">
        <v>1236</v>
      </c>
      <c r="AP54" s="63">
        <v>1</v>
      </c>
    </row>
    <row r="55" spans="1:42">
      <c r="A55" s="21"/>
      <c r="B55" s="21"/>
      <c r="C55" s="21"/>
      <c r="D55" s="21"/>
      <c r="E55" s="21"/>
      <c r="F55" s="21"/>
      <c r="G55" s="21"/>
      <c r="H55" s="21"/>
      <c r="I55" s="21"/>
      <c r="J55" s="21"/>
      <c r="K55" s="21"/>
      <c r="L55" s="21"/>
      <c r="M55" s="21"/>
      <c r="N55" s="21"/>
      <c r="O55" s="21"/>
      <c r="P55" s="137"/>
      <c r="Q55" s="21"/>
      <c r="R55" s="21"/>
      <c r="S55" s="21"/>
      <c r="T55" s="21"/>
      <c r="U55" s="21"/>
      <c r="V55" s="21"/>
      <c r="W55" s="21"/>
      <c r="X55" s="21"/>
      <c r="Y55" s="21"/>
      <c r="Z55" s="136"/>
      <c r="AJ55" t="s">
        <v>1235</v>
      </c>
      <c r="AP55" s="63">
        <v>1</v>
      </c>
    </row>
    <row r="56" spans="1:42" ht="15.75">
      <c r="A56" s="21"/>
      <c r="B56" s="21"/>
      <c r="C56" s="21"/>
      <c r="D56" s="21"/>
      <c r="E56" s="21"/>
      <c r="F56" s="21"/>
      <c r="G56" s="21"/>
      <c r="H56" s="21"/>
      <c r="I56" s="21"/>
      <c r="J56" s="21"/>
      <c r="K56" s="21"/>
      <c r="L56" s="21"/>
      <c r="M56" s="21"/>
      <c r="N56" s="21"/>
      <c r="O56" s="21"/>
      <c r="P56" s="137"/>
      <c r="Q56" s="220" t="s">
        <v>599</v>
      </c>
      <c r="R56" s="223"/>
      <c r="S56" s="21"/>
      <c r="T56" s="21"/>
      <c r="U56" s="21"/>
      <c r="V56" s="219" t="s">
        <v>598</v>
      </c>
      <c r="W56" s="21"/>
      <c r="X56" s="21"/>
      <c r="Y56" s="217" t="s">
        <v>1234</v>
      </c>
      <c r="Z56" s="136"/>
      <c r="AP56" s="63">
        <v>1</v>
      </c>
    </row>
    <row r="57" spans="1:42" ht="23.25">
      <c r="A57" s="21"/>
      <c r="B57" s="222" t="s">
        <v>640</v>
      </c>
      <c r="C57" s="207"/>
      <c r="D57" s="204" t="s">
        <v>638</v>
      </c>
      <c r="F57" s="204" t="s">
        <v>639</v>
      </c>
      <c r="H57" s="204" t="s">
        <v>634</v>
      </c>
      <c r="J57" s="204" t="s">
        <v>636</v>
      </c>
      <c r="L57" s="21"/>
      <c r="M57" s="21"/>
      <c r="N57" s="21"/>
      <c r="O57" s="21"/>
      <c r="P57" s="137"/>
      <c r="Q57" s="216" t="s">
        <v>595</v>
      </c>
      <c r="R57" s="55" t="s">
        <v>594</v>
      </c>
      <c r="S57" s="21"/>
      <c r="T57" s="55"/>
      <c r="U57" s="21"/>
      <c r="V57" s="216" t="s">
        <v>587</v>
      </c>
      <c r="W57" s="53" t="s">
        <v>577</v>
      </c>
      <c r="X57" s="21"/>
      <c r="Y57" s="217" t="s">
        <v>1233</v>
      </c>
      <c r="Z57" s="136"/>
      <c r="AB57" t="s">
        <v>1232</v>
      </c>
      <c r="AJ57" s="221" t="s">
        <v>1231</v>
      </c>
      <c r="AP57" s="63">
        <v>1</v>
      </c>
    </row>
    <row r="58" spans="1:42">
      <c r="A58" s="21"/>
      <c r="B58" s="141" t="s">
        <v>635</v>
      </c>
      <c r="C58" s="21"/>
      <c r="D58" s="21"/>
      <c r="E58" s="21"/>
      <c r="F58" s="21"/>
      <c r="G58" s="21"/>
      <c r="H58" s="21"/>
      <c r="I58" s="21"/>
      <c r="J58" s="21"/>
      <c r="K58" s="21"/>
      <c r="L58" s="21"/>
      <c r="M58" s="21"/>
      <c r="N58" s="21"/>
      <c r="O58" s="21"/>
      <c r="P58" s="137"/>
      <c r="Q58" s="21"/>
      <c r="R58" s="21"/>
      <c r="S58" s="21"/>
      <c r="T58" s="21"/>
      <c r="U58" s="21"/>
      <c r="V58" s="216" t="s">
        <v>586</v>
      </c>
      <c r="W58" s="53" t="s">
        <v>593</v>
      </c>
      <c r="X58" s="21"/>
      <c r="Y58" s="217" t="s">
        <v>622</v>
      </c>
      <c r="Z58" s="136"/>
      <c r="AB58" t="s">
        <v>1230</v>
      </c>
      <c r="AJ58" s="572" t="s">
        <v>1229</v>
      </c>
      <c r="AK58" s="572"/>
      <c r="AL58" s="572" t="s">
        <v>1228</v>
      </c>
      <c r="AM58" s="572"/>
      <c r="AN58" s="572"/>
      <c r="AP58" s="63">
        <v>1</v>
      </c>
    </row>
    <row r="59" spans="1:42" ht="18">
      <c r="A59" s="21"/>
      <c r="B59" s="54"/>
      <c r="C59" s="21"/>
      <c r="D59" s="21"/>
      <c r="E59" s="21"/>
      <c r="F59" s="21"/>
      <c r="G59" s="21"/>
      <c r="H59" s="21"/>
      <c r="I59" s="21"/>
      <c r="J59" s="21"/>
      <c r="K59" s="21"/>
      <c r="L59" s="21"/>
      <c r="M59" s="21"/>
      <c r="N59" s="21"/>
      <c r="O59" s="21"/>
      <c r="P59" s="137"/>
      <c r="Q59" s="220" t="s">
        <v>591</v>
      </c>
      <c r="R59" s="21"/>
      <c r="S59" s="21"/>
      <c r="T59" s="21"/>
      <c r="U59" s="21"/>
      <c r="V59" s="21"/>
      <c r="W59" s="21"/>
      <c r="X59" s="21"/>
      <c r="Y59" s="217" t="s">
        <v>1227</v>
      </c>
      <c r="Z59" s="136"/>
      <c r="AB59" s="23" t="s">
        <v>1200</v>
      </c>
      <c r="AJ59" s="213"/>
      <c r="AK59" s="213" t="s">
        <v>1226</v>
      </c>
      <c r="AL59" s="213" t="s">
        <v>1225</v>
      </c>
      <c r="AM59" s="213" t="s">
        <v>1224</v>
      </c>
      <c r="AN59" s="213"/>
      <c r="AP59" s="63">
        <v>1</v>
      </c>
    </row>
    <row r="60" spans="1:42" ht="15.75">
      <c r="A60" s="21"/>
      <c r="B60" s="140" t="s">
        <v>632</v>
      </c>
      <c r="C60" s="21"/>
      <c r="D60" s="21"/>
      <c r="E60" s="21"/>
      <c r="F60" s="21"/>
      <c r="G60" s="21"/>
      <c r="H60" s="21"/>
      <c r="I60" s="21"/>
      <c r="J60" s="21"/>
      <c r="K60" s="21"/>
      <c r="L60" s="21"/>
      <c r="M60" s="21"/>
      <c r="N60" s="21"/>
      <c r="O60" s="21"/>
      <c r="P60" s="137"/>
      <c r="Q60" s="216" t="s">
        <v>583</v>
      </c>
      <c r="R60" s="55" t="s">
        <v>579</v>
      </c>
      <c r="S60" s="21"/>
      <c r="T60" s="55"/>
      <c r="U60" s="21"/>
      <c r="V60" s="219" t="s">
        <v>582</v>
      </c>
      <c r="W60" s="21"/>
      <c r="X60" s="21"/>
      <c r="Y60" s="217" t="s">
        <v>1223</v>
      </c>
      <c r="Z60" s="136"/>
      <c r="AB60" s="32" t="s">
        <v>1222</v>
      </c>
      <c r="AJ60" s="213" t="s">
        <v>1221</v>
      </c>
      <c r="AK60" s="213" t="s">
        <v>1220</v>
      </c>
      <c r="AL60" s="213" t="s">
        <v>1219</v>
      </c>
      <c r="AM60" s="213" t="s">
        <v>1218</v>
      </c>
      <c r="AN60" s="213" t="s">
        <v>1217</v>
      </c>
      <c r="AP60" s="63">
        <v>1</v>
      </c>
    </row>
    <row r="61" spans="1:42" ht="30">
      <c r="A61" s="21"/>
      <c r="B61" s="140" t="s">
        <v>630</v>
      </c>
      <c r="C61" s="21"/>
      <c r="D61" s="21"/>
      <c r="E61" s="21"/>
      <c r="F61" s="21"/>
      <c r="G61" s="21"/>
      <c r="H61" s="21"/>
      <c r="I61" s="21"/>
      <c r="J61" s="21"/>
      <c r="K61" s="21"/>
      <c r="L61" s="21"/>
      <c r="M61" s="21"/>
      <c r="N61" s="21"/>
      <c r="O61" s="21"/>
      <c r="P61" s="137"/>
      <c r="Q61" s="216" t="s">
        <v>580</v>
      </c>
      <c r="R61" s="55" t="s">
        <v>579</v>
      </c>
      <c r="S61" s="21"/>
      <c r="T61" s="55"/>
      <c r="U61" s="21"/>
      <c r="V61" s="216" t="s">
        <v>578</v>
      </c>
      <c r="W61" s="53" t="s">
        <v>577</v>
      </c>
      <c r="X61" s="21"/>
      <c r="Y61" s="217" t="s">
        <v>611</v>
      </c>
      <c r="Z61" s="136"/>
      <c r="AB61" t="s">
        <v>1216</v>
      </c>
      <c r="AJ61" s="213" t="s">
        <v>1215</v>
      </c>
      <c r="AK61" s="213" t="s">
        <v>1214</v>
      </c>
      <c r="AL61" s="213" t="s">
        <v>1213</v>
      </c>
      <c r="AM61" s="213" t="s">
        <v>1212</v>
      </c>
      <c r="AN61" s="213" t="s">
        <v>1211</v>
      </c>
      <c r="AP61" s="63">
        <v>1</v>
      </c>
    </row>
    <row r="62" spans="1:42">
      <c r="A62" s="21"/>
      <c r="B62" s="140" t="s">
        <v>626</v>
      </c>
      <c r="C62" s="21"/>
      <c r="D62" s="21"/>
      <c r="E62" s="21"/>
      <c r="F62" s="21"/>
      <c r="G62" s="21"/>
      <c r="H62" s="21"/>
      <c r="I62" s="21"/>
      <c r="J62" s="21"/>
      <c r="K62" s="21"/>
      <c r="L62" s="21"/>
      <c r="M62" s="21"/>
      <c r="N62" s="21"/>
      <c r="O62" s="21"/>
      <c r="P62" s="137"/>
      <c r="S62" s="21"/>
      <c r="T62" s="21"/>
      <c r="U62" s="21"/>
      <c r="V62" s="21"/>
      <c r="W62" s="21"/>
      <c r="X62" s="21"/>
      <c r="Y62" s="217" t="s">
        <v>1210</v>
      </c>
      <c r="Z62" s="136"/>
      <c r="AJ62" s="213"/>
      <c r="AK62" s="213" t="s">
        <v>1209</v>
      </c>
      <c r="AL62" s="213" t="s">
        <v>1208</v>
      </c>
      <c r="AM62" s="213" t="s">
        <v>1073</v>
      </c>
      <c r="AN62" s="213"/>
      <c r="AP62" s="63">
        <v>1</v>
      </c>
    </row>
    <row r="63" spans="1:42">
      <c r="A63" s="21"/>
      <c r="B63" s="21" t="s">
        <v>621</v>
      </c>
      <c r="C63" s="21"/>
      <c r="D63" s="21"/>
      <c r="E63" s="21"/>
      <c r="F63" s="21"/>
      <c r="G63" s="21"/>
      <c r="H63" s="21"/>
      <c r="I63" s="21"/>
      <c r="J63" s="21"/>
      <c r="K63" s="21"/>
      <c r="L63" s="21"/>
      <c r="M63" s="21"/>
      <c r="N63" s="21"/>
      <c r="O63" s="21"/>
      <c r="P63" s="137"/>
      <c r="Q63" s="218" t="s">
        <v>575</v>
      </c>
      <c r="R63" s="21"/>
      <c r="S63" s="21"/>
      <c r="T63" s="21"/>
      <c r="U63" s="21"/>
      <c r="V63" s="21"/>
      <c r="W63" s="21"/>
      <c r="X63" s="21"/>
      <c r="Y63" s="217" t="s">
        <v>627</v>
      </c>
      <c r="Z63" s="136"/>
      <c r="AJ63" s="213" t="s">
        <v>1207</v>
      </c>
      <c r="AK63" s="213" t="s">
        <v>1206</v>
      </c>
      <c r="AL63" s="213" t="s">
        <v>1205</v>
      </c>
      <c r="AM63" s="213" t="s">
        <v>1204</v>
      </c>
      <c r="AN63" s="213"/>
      <c r="AP63" s="63">
        <v>1</v>
      </c>
    </row>
    <row r="64" spans="1:42">
      <c r="A64" s="21"/>
      <c r="B64" s="103" t="s">
        <v>618</v>
      </c>
      <c r="C64" s="21"/>
      <c r="D64" s="21"/>
      <c r="E64" s="21"/>
      <c r="F64" s="21"/>
      <c r="G64" s="21"/>
      <c r="H64" s="21"/>
      <c r="I64" s="21"/>
      <c r="J64" s="21"/>
      <c r="K64" s="21"/>
      <c r="L64" s="21"/>
      <c r="M64" s="21"/>
      <c r="N64" s="21"/>
      <c r="O64" s="21"/>
      <c r="P64" s="137"/>
      <c r="Q64" s="216" t="s">
        <v>574</v>
      </c>
      <c r="R64" s="55" t="s">
        <v>572</v>
      </c>
      <c r="S64" s="21"/>
      <c r="T64" s="55"/>
      <c r="U64" s="21"/>
      <c r="V64" s="21"/>
      <c r="W64" s="21"/>
      <c r="X64" s="21"/>
      <c r="Y64" s="217" t="s">
        <v>619</v>
      </c>
      <c r="Z64" s="136"/>
      <c r="AB64" t="s">
        <v>1203</v>
      </c>
      <c r="AJ64" s="213" t="s">
        <v>1202</v>
      </c>
      <c r="AK64" s="213" t="s">
        <v>1054</v>
      </c>
      <c r="AL64" s="213" t="s">
        <v>1201</v>
      </c>
      <c r="AM64" s="213" t="s">
        <v>1057</v>
      </c>
      <c r="AN64" s="213"/>
      <c r="AP64" s="63">
        <v>1</v>
      </c>
    </row>
    <row r="65" spans="1:42" ht="18">
      <c r="A65" s="21"/>
      <c r="B65" s="103" t="s">
        <v>614</v>
      </c>
      <c r="C65" s="21"/>
      <c r="D65" s="21"/>
      <c r="E65" s="21"/>
      <c r="F65" s="21"/>
      <c r="G65" s="21"/>
      <c r="H65" s="21"/>
      <c r="I65" s="21"/>
      <c r="J65" s="21"/>
      <c r="K65" s="21"/>
      <c r="L65" s="21"/>
      <c r="M65" s="21"/>
      <c r="N65" s="21"/>
      <c r="O65" s="21"/>
      <c r="P65" s="137"/>
      <c r="Q65" s="216" t="s">
        <v>573</v>
      </c>
      <c r="R65" s="55" t="s">
        <v>572</v>
      </c>
      <c r="S65" s="21"/>
      <c r="T65" s="55"/>
      <c r="U65" s="21"/>
      <c r="V65" s="21"/>
      <c r="W65" s="21"/>
      <c r="X65" s="21"/>
      <c r="Y65" s="21"/>
      <c r="Z65" s="136"/>
      <c r="AB65" s="23" t="s">
        <v>1200</v>
      </c>
      <c r="AJ65" s="213"/>
      <c r="AK65" s="213" t="s">
        <v>1199</v>
      </c>
      <c r="AL65" s="213" t="s">
        <v>1198</v>
      </c>
      <c r="AM65" s="213" t="s">
        <v>1050</v>
      </c>
      <c r="AN65" s="213"/>
      <c r="AP65" s="63">
        <v>1</v>
      </c>
    </row>
    <row r="66" spans="1:42" ht="15.75" thickBot="1">
      <c r="A66" s="21"/>
      <c r="B66" s="103"/>
      <c r="D66" s="204" t="s">
        <v>595</v>
      </c>
      <c r="F66" s="204" t="s">
        <v>610</v>
      </c>
      <c r="H66" s="204" t="s">
        <v>583</v>
      </c>
      <c r="J66" s="204" t="s">
        <v>580</v>
      </c>
      <c r="L66" s="21"/>
      <c r="M66" s="21"/>
      <c r="N66" s="21"/>
      <c r="O66" s="21"/>
      <c r="P66" s="135"/>
      <c r="Q66" s="134"/>
      <c r="R66" s="134"/>
      <c r="S66" s="134"/>
      <c r="T66" s="134"/>
      <c r="U66" s="134"/>
      <c r="V66" s="134"/>
      <c r="W66" s="134"/>
      <c r="X66" s="133"/>
      <c r="Y66" s="133"/>
      <c r="Z66" s="132"/>
      <c r="AB66" s="31" t="s">
        <v>1197</v>
      </c>
      <c r="AJ66" s="213"/>
      <c r="AK66" s="213" t="s">
        <v>1040</v>
      </c>
      <c r="AL66" s="213" t="s">
        <v>1196</v>
      </c>
      <c r="AM66" s="213" t="s">
        <v>1043</v>
      </c>
      <c r="AN66" s="213"/>
      <c r="AP66" s="63">
        <v>1</v>
      </c>
    </row>
    <row r="67" spans="1:42" ht="15.75" thickBot="1">
      <c r="A67" s="21"/>
      <c r="B67" s="103" t="s">
        <v>606</v>
      </c>
      <c r="C67" s="21"/>
      <c r="D67" s="21"/>
      <c r="E67" s="21"/>
      <c r="F67" s="21"/>
      <c r="G67" s="21"/>
      <c r="H67" s="21"/>
      <c r="I67" s="21"/>
      <c r="J67" s="21"/>
      <c r="K67" s="21"/>
      <c r="L67" s="21"/>
      <c r="M67" s="21"/>
      <c r="N67" s="21"/>
      <c r="O67" s="21"/>
      <c r="AB67" s="215" t="s">
        <v>1195</v>
      </c>
      <c r="AJ67" s="213"/>
      <c r="AK67" s="213" t="s">
        <v>1032</v>
      </c>
      <c r="AL67" s="213" t="s">
        <v>1194</v>
      </c>
      <c r="AM67" s="213" t="s">
        <v>1035</v>
      </c>
      <c r="AN67" s="213"/>
      <c r="AP67" s="63">
        <v>1</v>
      </c>
    </row>
    <row r="68" spans="1:42" ht="18.75" customHeight="1">
      <c r="A68" s="21"/>
      <c r="B68" s="103" t="s">
        <v>602</v>
      </c>
      <c r="C68" s="21"/>
      <c r="D68" s="21"/>
      <c r="E68" s="21"/>
      <c r="F68" s="21"/>
      <c r="G68" s="21"/>
      <c r="H68" s="21"/>
      <c r="I68" s="21"/>
      <c r="J68" s="21"/>
      <c r="K68" s="21"/>
      <c r="L68" s="21"/>
      <c r="M68" s="21"/>
      <c r="N68" s="21"/>
      <c r="O68" s="21"/>
      <c r="P68" s="214" t="s">
        <v>348</v>
      </c>
      <c r="Q68" s="574" t="s">
        <v>571</v>
      </c>
      <c r="R68" s="574"/>
      <c r="S68" s="574"/>
      <c r="T68" s="574"/>
      <c r="U68" s="574"/>
      <c r="V68" s="574"/>
      <c r="W68" s="574"/>
      <c r="X68" s="574"/>
      <c r="Y68" s="575"/>
      <c r="AJ68" s="213" t="s">
        <v>1193</v>
      </c>
      <c r="AK68" s="213" t="s">
        <v>1192</v>
      </c>
      <c r="AL68" s="213" t="s">
        <v>1191</v>
      </c>
      <c r="AM68" s="213" t="s">
        <v>1190</v>
      </c>
      <c r="AN68" s="213"/>
      <c r="AP68" s="63">
        <v>1</v>
      </c>
    </row>
    <row r="69" spans="1:42" ht="18">
      <c r="A69" s="21"/>
      <c r="B69" s="103" t="s">
        <v>600</v>
      </c>
      <c r="C69" s="21"/>
      <c r="D69" s="21"/>
      <c r="E69" s="21"/>
      <c r="F69" s="21"/>
      <c r="G69" s="21"/>
      <c r="H69" s="21"/>
      <c r="I69" s="21"/>
      <c r="J69" s="21"/>
      <c r="K69" s="21"/>
      <c r="L69" s="21"/>
      <c r="M69" s="21"/>
      <c r="N69" s="21"/>
      <c r="O69" s="21"/>
      <c r="P69" s="117" t="s">
        <v>348</v>
      </c>
      <c r="Q69" s="121"/>
      <c r="R69" s="21"/>
      <c r="S69" s="21"/>
      <c r="T69" s="131" t="s">
        <v>570</v>
      </c>
      <c r="U69" s="21"/>
      <c r="V69" s="130" t="s">
        <v>569</v>
      </c>
      <c r="W69" s="21"/>
      <c r="X69" s="21"/>
      <c r="Y69" s="116"/>
      <c r="AB69" s="23" t="s">
        <v>1189</v>
      </c>
      <c r="AJ69" s="213" t="s">
        <v>1188</v>
      </c>
      <c r="AK69" s="213" t="s">
        <v>1187</v>
      </c>
      <c r="AL69" s="213" t="s">
        <v>1186</v>
      </c>
      <c r="AM69" s="213" t="s">
        <v>1185</v>
      </c>
      <c r="AN69" s="213"/>
      <c r="AP69" s="63">
        <v>1</v>
      </c>
    </row>
    <row r="70" spans="1:42" ht="15.75">
      <c r="A70" s="21"/>
      <c r="B70" s="103" t="s">
        <v>596</v>
      </c>
      <c r="C70" s="21"/>
      <c r="D70" s="21"/>
      <c r="E70" s="21"/>
      <c r="F70" s="21"/>
      <c r="G70" s="21"/>
      <c r="H70" s="21"/>
      <c r="I70" s="21"/>
      <c r="J70" s="21"/>
      <c r="K70" s="21"/>
      <c r="L70" s="21"/>
      <c r="M70" s="21"/>
      <c r="N70" s="21"/>
      <c r="O70" s="21"/>
      <c r="P70" s="117" t="s">
        <v>348</v>
      </c>
      <c r="Q70" s="121"/>
      <c r="R70" s="212" t="s">
        <v>568</v>
      </c>
      <c r="S70" s="211">
        <v>25</v>
      </c>
      <c r="T70" s="206" t="s">
        <v>426</v>
      </c>
      <c r="U70" s="210">
        <v>1</v>
      </c>
      <c r="V70" s="205" t="s">
        <v>562</v>
      </c>
      <c r="W70" s="129" t="str">
        <f>(S77 * S70 *U70)*U77&amp; " " &amp; V70</f>
        <v>0.025 kg</v>
      </c>
      <c r="X70" s="209" t="s">
        <v>567</v>
      </c>
      <c r="Y70" s="116"/>
      <c r="AB70" s="32" t="s">
        <v>1184</v>
      </c>
      <c r="AP70" s="63">
        <v>1</v>
      </c>
    </row>
    <row r="71" spans="1:42">
      <c r="A71" s="21"/>
      <c r="B71" s="103"/>
      <c r="C71" s="21"/>
      <c r="D71" s="21"/>
      <c r="E71" s="21"/>
      <c r="F71" s="21"/>
      <c r="G71" s="21"/>
      <c r="H71" s="21"/>
      <c r="I71" s="21"/>
      <c r="J71" s="21"/>
      <c r="K71" s="21"/>
      <c r="L71" s="21"/>
      <c r="M71" s="21"/>
      <c r="N71" s="21"/>
      <c r="O71" s="21"/>
      <c r="P71" s="117" t="s">
        <v>348</v>
      </c>
      <c r="Q71" s="121"/>
      <c r="R71" s="21"/>
      <c r="S71" s="128"/>
      <c r="T71" s="21"/>
      <c r="U71" s="127" t="s">
        <v>566</v>
      </c>
      <c r="V71" s="21"/>
      <c r="W71" s="21"/>
      <c r="X71" s="21"/>
      <c r="Y71" s="116"/>
      <c r="AB71" s="32" t="s">
        <v>1183</v>
      </c>
      <c r="AJ71" t="s">
        <v>1182</v>
      </c>
      <c r="AP71" s="63">
        <v>1</v>
      </c>
    </row>
    <row r="72" spans="1:42" ht="18.75">
      <c r="A72" s="21"/>
      <c r="B72" s="208" t="s">
        <v>592</v>
      </c>
      <c r="C72" s="207"/>
      <c r="D72" s="207"/>
      <c r="E72" s="207"/>
      <c r="F72" s="207"/>
      <c r="G72" s="207"/>
      <c r="H72" s="207"/>
      <c r="I72" s="207"/>
      <c r="J72" s="207"/>
      <c r="K72" s="21"/>
      <c r="L72" s="21"/>
      <c r="M72" s="21"/>
      <c r="N72" s="21"/>
      <c r="O72" s="21"/>
      <c r="P72" s="117" t="s">
        <v>348</v>
      </c>
      <c r="Q72" s="121"/>
      <c r="R72" s="126" t="s">
        <v>565</v>
      </c>
      <c r="S72" s="206" t="s">
        <v>561</v>
      </c>
      <c r="T72" s="206" t="s">
        <v>560</v>
      </c>
      <c r="U72" s="206" t="s">
        <v>559</v>
      </c>
      <c r="V72" s="206" t="s">
        <v>426</v>
      </c>
      <c r="W72" s="205" t="s">
        <v>562</v>
      </c>
      <c r="X72" s="205" t="s">
        <v>563</v>
      </c>
      <c r="Y72" s="116"/>
      <c r="AB72" s="32" t="s">
        <v>1181</v>
      </c>
      <c r="AJ72" t="s">
        <v>1180</v>
      </c>
      <c r="AP72" s="63">
        <v>1</v>
      </c>
    </row>
    <row r="73" spans="1:42">
      <c r="B73" s="204" t="s">
        <v>589</v>
      </c>
      <c r="D73" s="204" t="s">
        <v>588</v>
      </c>
      <c r="F73" s="204" t="s">
        <v>587</v>
      </c>
      <c r="G73" s="139"/>
      <c r="H73" s="204" t="s">
        <v>586</v>
      </c>
      <c r="J73" s="204" t="s">
        <v>585</v>
      </c>
      <c r="K73" s="139"/>
      <c r="L73" s="204" t="s">
        <v>584</v>
      </c>
      <c r="M73" s="21"/>
      <c r="N73" s="21"/>
      <c r="O73" s="21"/>
      <c r="P73" s="117" t="s">
        <v>348</v>
      </c>
      <c r="Q73" s="121"/>
      <c r="R73" s="121"/>
      <c r="S73" s="121"/>
      <c r="T73" s="121"/>
      <c r="U73" s="121"/>
      <c r="V73" s="121"/>
      <c r="W73" s="121"/>
      <c r="X73" s="121"/>
      <c r="Y73" s="116"/>
      <c r="AB73" s="32" t="s">
        <v>1179</v>
      </c>
      <c r="AJ73" s="22" t="s">
        <v>1178</v>
      </c>
      <c r="AP73" s="63">
        <v>1</v>
      </c>
    </row>
    <row r="74" spans="1:42" ht="15" customHeight="1">
      <c r="A74" s="21"/>
      <c r="B74" s="21"/>
      <c r="C74" s="138"/>
      <c r="D74" s="138"/>
      <c r="E74" s="21"/>
      <c r="F74" s="21"/>
      <c r="G74" s="21"/>
      <c r="H74" s="21"/>
      <c r="I74" s="21"/>
      <c r="J74" s="21"/>
      <c r="K74" s="21"/>
      <c r="L74" s="21"/>
      <c r="M74" s="21"/>
      <c r="N74" s="21"/>
      <c r="O74" s="21"/>
      <c r="P74" s="117" t="s">
        <v>348</v>
      </c>
      <c r="Q74" s="121"/>
      <c r="R74" s="576" t="s">
        <v>564</v>
      </c>
      <c r="S74" s="125" t="s">
        <v>563</v>
      </c>
      <c r="T74" s="125" t="s">
        <v>562</v>
      </c>
      <c r="U74" s="125" t="s">
        <v>561</v>
      </c>
      <c r="V74" s="125" t="s">
        <v>560</v>
      </c>
      <c r="W74" s="125" t="s">
        <v>559</v>
      </c>
      <c r="X74" s="124" t="s">
        <v>426</v>
      </c>
      <c r="Y74" s="116"/>
      <c r="AJ74" t="s">
        <v>1177</v>
      </c>
      <c r="AP74" s="63">
        <v>1</v>
      </c>
    </row>
    <row r="75" spans="1:42" ht="18.75" customHeight="1">
      <c r="A75" s="21"/>
      <c r="B75" s="152" t="s">
        <v>1176</v>
      </c>
      <c r="C75" s="152"/>
      <c r="H75" s="21"/>
      <c r="I75" s="21"/>
      <c r="J75" s="21"/>
      <c r="K75" s="21"/>
      <c r="L75" s="21"/>
      <c r="M75" s="21"/>
      <c r="N75" s="21"/>
      <c r="O75" s="21"/>
      <c r="P75" s="117" t="s">
        <v>348</v>
      </c>
      <c r="Q75" s="121"/>
      <c r="R75" s="577"/>
      <c r="S75" s="203">
        <v>1E-3</v>
      </c>
      <c r="T75" s="202">
        <v>1</v>
      </c>
      <c r="U75" s="202">
        <v>1</v>
      </c>
      <c r="V75" s="202">
        <v>0.1</v>
      </c>
      <c r="W75" s="202">
        <v>0.01</v>
      </c>
      <c r="X75" s="201">
        <v>1E-3</v>
      </c>
      <c r="Y75" s="116"/>
      <c r="AB75" t="s">
        <v>1175</v>
      </c>
      <c r="AJ75" t="s">
        <v>1174</v>
      </c>
      <c r="AP75" s="63">
        <v>1</v>
      </c>
    </row>
    <row r="76" spans="1:42" ht="15.75">
      <c r="A76" s="21"/>
      <c r="B76" s="152" t="s">
        <v>1173</v>
      </c>
      <c r="C76" s="152"/>
      <c r="H76" s="21"/>
      <c r="I76" s="21"/>
      <c r="J76" s="21"/>
      <c r="K76" s="21"/>
      <c r="L76" s="21"/>
      <c r="M76" s="21"/>
      <c r="N76" s="21"/>
      <c r="O76" s="21"/>
      <c r="P76" s="117" t="s">
        <v>348</v>
      </c>
      <c r="Q76" s="121"/>
      <c r="R76" s="577"/>
      <c r="S76" s="123">
        <v>1000</v>
      </c>
      <c r="T76" s="123">
        <v>1</v>
      </c>
      <c r="U76" s="123">
        <v>1</v>
      </c>
      <c r="V76" s="123">
        <v>10</v>
      </c>
      <c r="W76" s="123">
        <v>100</v>
      </c>
      <c r="X76" s="122">
        <v>1000</v>
      </c>
      <c r="Y76" s="116"/>
      <c r="AB76" t="s">
        <v>1172</v>
      </c>
      <c r="AJ76" t="s">
        <v>1171</v>
      </c>
      <c r="AP76" s="63">
        <v>1</v>
      </c>
    </row>
    <row r="77" spans="1:42" ht="15.75">
      <c r="A77" s="21"/>
      <c r="B77" s="152" t="s">
        <v>1170</v>
      </c>
      <c r="C77" s="152"/>
      <c r="H77" s="21"/>
      <c r="I77" s="21"/>
      <c r="J77" s="21"/>
      <c r="K77" s="21"/>
      <c r="L77" s="21"/>
      <c r="M77" s="21"/>
      <c r="N77" s="21"/>
      <c r="O77" s="21"/>
      <c r="P77" s="117" t="s">
        <v>348</v>
      </c>
      <c r="Q77" s="121"/>
      <c r="R77" s="578"/>
      <c r="S77" s="200">
        <f>_xlfn.XLOOKUP(T70,S74:X74,S75:X75)</f>
        <v>1E-3</v>
      </c>
      <c r="T77" s="200">
        <f>_xlfn.XLOOKUP(V70,S74:X74,S75:X75)</f>
        <v>1</v>
      </c>
      <c r="U77" s="200">
        <f>_xlfn.XLOOKUP(V70,S74:X74,S76:X76)</f>
        <v>1</v>
      </c>
      <c r="V77" s="120"/>
      <c r="W77" s="120"/>
      <c r="X77" s="119"/>
      <c r="Y77" s="116"/>
      <c r="AJ77" t="s">
        <v>1169</v>
      </c>
      <c r="AP77" s="63">
        <v>1</v>
      </c>
    </row>
    <row r="78" spans="1:42" ht="15.75">
      <c r="A78" s="107"/>
      <c r="B78" s="152" t="s">
        <v>1168</v>
      </c>
      <c r="C78" s="152"/>
      <c r="H78" s="21"/>
      <c r="I78" s="21"/>
      <c r="J78" s="21"/>
      <c r="K78" s="21"/>
      <c r="L78" s="21"/>
      <c r="M78" s="21"/>
      <c r="N78" s="21"/>
      <c r="O78" s="21"/>
      <c r="P78" s="117" t="s">
        <v>348</v>
      </c>
      <c r="Q78" s="47"/>
      <c r="R78" s="47" t="s">
        <v>558</v>
      </c>
      <c r="S78" s="47"/>
      <c r="T78" s="47"/>
      <c r="U78" s="47"/>
      <c r="V78" s="47"/>
      <c r="W78" s="47"/>
      <c r="X78" s="47"/>
      <c r="Y78" s="118"/>
      <c r="AJ78" t="s">
        <v>1167</v>
      </c>
      <c r="AP78" s="63">
        <v>1</v>
      </c>
    </row>
    <row r="79" spans="1:42" ht="15.75">
      <c r="A79" s="107"/>
      <c r="B79" s="199" t="s">
        <v>1166</v>
      </c>
      <c r="C79" s="199"/>
      <c r="H79" s="21"/>
      <c r="I79" s="21"/>
      <c r="J79" s="21"/>
      <c r="K79" s="21"/>
      <c r="L79" s="21"/>
      <c r="M79" s="21"/>
      <c r="N79" s="21"/>
      <c r="O79" s="21"/>
      <c r="P79" s="117" t="s">
        <v>348</v>
      </c>
      <c r="Q79" s="47"/>
      <c r="R79" s="47" t="s">
        <v>557</v>
      </c>
      <c r="S79" s="47"/>
      <c r="T79" s="47"/>
      <c r="U79" s="47"/>
      <c r="V79" s="47" t="s">
        <v>557</v>
      </c>
      <c r="W79" s="47"/>
      <c r="X79" s="47"/>
      <c r="Y79" s="116"/>
      <c r="AJ79" t="s">
        <v>1165</v>
      </c>
      <c r="AP79" s="63">
        <v>1</v>
      </c>
    </row>
    <row r="80" spans="1:42" ht="15.75" customHeight="1" thickBot="1">
      <c r="A80" s="107"/>
      <c r="B80" s="199" t="s">
        <v>1164</v>
      </c>
      <c r="C80" s="199"/>
      <c r="H80" s="21"/>
      <c r="I80" s="21"/>
      <c r="J80" s="21"/>
      <c r="K80" s="21"/>
      <c r="L80" s="21"/>
      <c r="M80" s="21"/>
      <c r="N80" s="21"/>
      <c r="O80" s="21"/>
      <c r="P80" s="115">
        <v>3</v>
      </c>
      <c r="Q80" s="114">
        <v>3</v>
      </c>
      <c r="R80" s="114">
        <v>11</v>
      </c>
      <c r="S80" s="114">
        <v>11</v>
      </c>
      <c r="T80" s="114">
        <v>11</v>
      </c>
      <c r="U80" s="114">
        <v>11</v>
      </c>
      <c r="V80" s="114">
        <v>11</v>
      </c>
      <c r="W80" s="114">
        <v>11</v>
      </c>
      <c r="X80" s="114">
        <v>11</v>
      </c>
      <c r="Y80" s="113">
        <v>3</v>
      </c>
      <c r="AJ80" t="s">
        <v>1163</v>
      </c>
      <c r="AP80" s="63">
        <v>1</v>
      </c>
    </row>
    <row r="81" spans="1:42" ht="15.75" customHeight="1">
      <c r="A81" s="107"/>
      <c r="H81" s="21"/>
      <c r="I81" s="21"/>
      <c r="J81" s="21"/>
      <c r="K81" s="21"/>
      <c r="L81" s="21"/>
      <c r="M81" s="21"/>
      <c r="N81" s="21"/>
      <c r="O81" s="21"/>
      <c r="P81" s="198">
        <f t="shared" ref="P81:Y81" ca="1" si="0">CELL("largeur",P81)</f>
        <v>11</v>
      </c>
      <c r="Q81" s="198">
        <f t="shared" ca="1" si="0"/>
        <v>17</v>
      </c>
      <c r="R81" s="198">
        <f t="shared" ca="1" si="0"/>
        <v>11</v>
      </c>
      <c r="S81" s="198">
        <f t="shared" ca="1" si="0"/>
        <v>11</v>
      </c>
      <c r="T81" s="198">
        <f t="shared" ca="1" si="0"/>
        <v>11</v>
      </c>
      <c r="U81" s="198">
        <f t="shared" ca="1" si="0"/>
        <v>11</v>
      </c>
      <c r="V81" s="198">
        <f t="shared" ca="1" si="0"/>
        <v>16</v>
      </c>
      <c r="W81" s="198">
        <f t="shared" ca="1" si="0"/>
        <v>11</v>
      </c>
      <c r="X81" s="198">
        <f t="shared" ca="1" si="0"/>
        <v>11</v>
      </c>
      <c r="Y81" s="198">
        <f t="shared" ca="1" si="0"/>
        <v>11</v>
      </c>
      <c r="AP81" s="63">
        <v>1</v>
      </c>
    </row>
    <row r="82" spans="1:42" ht="18.75" customHeight="1">
      <c r="A82" s="107"/>
      <c r="B82" s="156" t="s">
        <v>1162</v>
      </c>
      <c r="C82" s="156" t="s">
        <v>949</v>
      </c>
      <c r="D82" s="155" t="s">
        <v>947</v>
      </c>
      <c r="E82" s="155" t="s">
        <v>946</v>
      </c>
      <c r="F82" s="154" t="s">
        <v>945</v>
      </c>
      <c r="G82" s="153" t="s">
        <v>944</v>
      </c>
      <c r="H82" s="21"/>
      <c r="I82" s="21"/>
      <c r="AK82" s="43"/>
      <c r="AL82" s="43"/>
      <c r="AM82" s="43"/>
      <c r="AN82" s="43"/>
      <c r="AP82" s="63">
        <v>1</v>
      </c>
    </row>
    <row r="83" spans="1:42" ht="15" customHeight="1">
      <c r="A83" s="107"/>
      <c r="B83" s="23" t="s">
        <v>1161</v>
      </c>
      <c r="C83" s="23"/>
      <c r="H83" s="21"/>
      <c r="I83" s="21"/>
      <c r="J83" s="45" t="s">
        <v>1160</v>
      </c>
      <c r="N83" s="21"/>
      <c r="O83" s="21"/>
      <c r="P83" s="21"/>
      <c r="Q83" s="21"/>
      <c r="S83" s="22" t="s">
        <v>1159</v>
      </c>
      <c r="Y83" s="22" t="s">
        <v>1158</v>
      </c>
      <c r="AP83" s="63">
        <v>1</v>
      </c>
    </row>
    <row r="84" spans="1:42" ht="15" customHeight="1">
      <c r="A84" s="107"/>
      <c r="B84" s="32" t="s">
        <v>1157</v>
      </c>
      <c r="C84" s="32"/>
      <c r="H84" s="21"/>
      <c r="I84" s="21"/>
      <c r="J84" s="31"/>
      <c r="N84" s="21"/>
      <c r="O84" s="21"/>
      <c r="P84" s="21"/>
      <c r="Q84" s="21"/>
      <c r="AP84" s="63">
        <v>1</v>
      </c>
    </row>
    <row r="85" spans="1:42">
      <c r="A85" s="107"/>
      <c r="B85" s="32" t="s">
        <v>1156</v>
      </c>
      <c r="C85" s="32"/>
      <c r="H85" s="21"/>
      <c r="I85" s="21"/>
      <c r="J85" s="32" t="s">
        <v>1155</v>
      </c>
      <c r="N85" s="21"/>
      <c r="O85" s="21"/>
      <c r="P85" s="21"/>
      <c r="Q85" s="21"/>
      <c r="S85" t="s">
        <v>1154</v>
      </c>
      <c r="AP85" s="63">
        <v>1</v>
      </c>
    </row>
    <row r="86" spans="1:42" ht="15" customHeight="1">
      <c r="A86" s="107"/>
      <c r="B86" s="156" t="s">
        <v>856</v>
      </c>
      <c r="C86" s="156">
        <f>(D86+E86)/2</f>
        <v>350</v>
      </c>
      <c r="D86" s="155">
        <v>200</v>
      </c>
      <c r="E86" s="155">
        <v>500</v>
      </c>
      <c r="F86" s="154">
        <v>0.2</v>
      </c>
      <c r="G86" s="153">
        <v>0.5</v>
      </c>
      <c r="H86" s="21"/>
      <c r="I86" s="21"/>
      <c r="J86" t="s">
        <v>1153</v>
      </c>
      <c r="N86" s="21"/>
      <c r="O86" s="21"/>
      <c r="P86" s="21"/>
      <c r="Q86" s="21"/>
      <c r="S86" s="22" t="s">
        <v>1152</v>
      </c>
      <c r="AP86" s="63">
        <v>1</v>
      </c>
    </row>
    <row r="87" spans="1:42" ht="15" customHeight="1">
      <c r="A87" s="107"/>
      <c r="H87" s="21"/>
      <c r="I87" s="21"/>
      <c r="J87" s="29" t="s">
        <v>1151</v>
      </c>
      <c r="N87" s="21"/>
      <c r="O87" s="21"/>
      <c r="P87" s="21"/>
      <c r="Q87" s="21"/>
      <c r="AP87" s="63">
        <v>1</v>
      </c>
    </row>
    <row r="88" spans="1:42" ht="15" customHeight="1">
      <c r="A88" s="107"/>
      <c r="B88" s="23" t="s">
        <v>1150</v>
      </c>
      <c r="C88" s="23"/>
      <c r="H88" s="21"/>
      <c r="I88" s="21"/>
      <c r="J88" s="31"/>
      <c r="N88" s="21"/>
      <c r="O88" s="21"/>
      <c r="P88" s="21"/>
      <c r="Q88" s="21"/>
      <c r="S88" t="s">
        <v>1149</v>
      </c>
      <c r="AP88" s="63">
        <v>1</v>
      </c>
    </row>
    <row r="89" spans="1:42" ht="15" customHeight="1">
      <c r="A89" s="107"/>
      <c r="B89" s="32" t="s">
        <v>793</v>
      </c>
      <c r="C89" s="32"/>
      <c r="H89" s="21"/>
      <c r="I89" s="21"/>
      <c r="J89" s="32" t="s">
        <v>1148</v>
      </c>
      <c r="N89" s="21"/>
      <c r="O89" s="21"/>
      <c r="P89" s="21"/>
      <c r="Q89" s="21"/>
      <c r="S89" t="s">
        <v>1147</v>
      </c>
      <c r="AP89" s="63">
        <v>1</v>
      </c>
    </row>
    <row r="90" spans="1:42" ht="15" customHeight="1">
      <c r="A90" s="107"/>
      <c r="B90" s="32" t="s">
        <v>1146</v>
      </c>
      <c r="C90" s="32"/>
      <c r="H90" s="21"/>
      <c r="I90" s="21"/>
      <c r="J90" t="s">
        <v>1145</v>
      </c>
      <c r="N90" s="21"/>
      <c r="O90" s="21"/>
      <c r="P90" s="21"/>
      <c r="Q90" s="21"/>
      <c r="S90" t="s">
        <v>1144</v>
      </c>
      <c r="AP90" s="63">
        <v>1</v>
      </c>
    </row>
    <row r="91" spans="1:42" ht="15.75">
      <c r="A91" s="107"/>
      <c r="B91" s="156" t="s">
        <v>958</v>
      </c>
      <c r="C91" s="156">
        <f>(D91+E91)/2</f>
        <v>75</v>
      </c>
      <c r="D91" s="155">
        <v>30</v>
      </c>
      <c r="E91" s="155">
        <v>120</v>
      </c>
      <c r="F91" s="154">
        <v>0.03</v>
      </c>
      <c r="G91" s="153">
        <v>0.12</v>
      </c>
      <c r="H91" s="21"/>
      <c r="I91" s="21"/>
      <c r="J91" s="29" t="s">
        <v>1143</v>
      </c>
      <c r="N91" s="21"/>
      <c r="O91" s="21"/>
      <c r="P91" s="21"/>
      <c r="Q91" s="21"/>
      <c r="S91" s="22" t="s">
        <v>1142</v>
      </c>
      <c r="AP91" s="63">
        <v>1</v>
      </c>
    </row>
    <row r="92" spans="1:42" ht="15" customHeight="1">
      <c r="A92" s="107"/>
      <c r="H92" s="21"/>
      <c r="I92" s="21"/>
      <c r="J92" s="31"/>
      <c r="N92" s="21"/>
      <c r="O92" s="21"/>
      <c r="P92" s="21"/>
      <c r="Q92" s="21"/>
      <c r="AP92" s="63">
        <v>1</v>
      </c>
    </row>
    <row r="93" spans="1:42" ht="15" customHeight="1">
      <c r="A93" s="107"/>
      <c r="B93" s="23" t="s">
        <v>1141</v>
      </c>
      <c r="C93" s="23"/>
      <c r="H93" s="21"/>
      <c r="I93" s="21"/>
      <c r="J93" s="32" t="s">
        <v>1140</v>
      </c>
      <c r="N93" s="21"/>
      <c r="O93" s="21"/>
      <c r="P93" s="21"/>
      <c r="Q93" s="21"/>
      <c r="S93" t="s">
        <v>1139</v>
      </c>
      <c r="AP93" s="63">
        <v>1</v>
      </c>
    </row>
    <row r="94" spans="1:42">
      <c r="A94" s="107"/>
      <c r="B94" s="32" t="s">
        <v>1138</v>
      </c>
      <c r="C94" s="32"/>
      <c r="H94" s="21"/>
      <c r="I94" s="21"/>
      <c r="J94" t="s">
        <v>1137</v>
      </c>
      <c r="N94" s="21"/>
      <c r="O94" s="21"/>
      <c r="P94" s="21"/>
      <c r="Q94" s="21"/>
      <c r="S94" t="s">
        <v>1136</v>
      </c>
      <c r="AP94" s="63">
        <v>1</v>
      </c>
    </row>
    <row r="95" spans="1:42" ht="15" customHeight="1">
      <c r="A95" s="107"/>
      <c r="B95" s="32" t="s">
        <v>1135</v>
      </c>
      <c r="C95" s="32"/>
      <c r="H95" s="21"/>
      <c r="I95" s="21"/>
      <c r="J95" s="29" t="s">
        <v>1134</v>
      </c>
      <c r="N95" s="21"/>
      <c r="O95" s="21"/>
      <c r="P95" s="21"/>
      <c r="Q95" s="21"/>
      <c r="S95" t="s">
        <v>1133</v>
      </c>
      <c r="AP95" s="63">
        <v>1</v>
      </c>
    </row>
    <row r="96" spans="1:42" ht="15" customHeight="1">
      <c r="A96" s="107"/>
      <c r="B96" s="156" t="s">
        <v>923</v>
      </c>
      <c r="C96" s="156">
        <f>(D96+E96)/2</f>
        <v>195</v>
      </c>
      <c r="D96" s="155">
        <v>150</v>
      </c>
      <c r="E96" s="155">
        <v>240</v>
      </c>
      <c r="F96" s="154">
        <v>0.15</v>
      </c>
      <c r="G96" s="153">
        <v>0.24</v>
      </c>
      <c r="H96" s="21"/>
      <c r="I96" s="21"/>
      <c r="J96" s="31"/>
      <c r="N96" s="21"/>
      <c r="O96" s="21"/>
      <c r="P96" s="21"/>
      <c r="Q96" s="21"/>
      <c r="S96" t="s">
        <v>1132</v>
      </c>
      <c r="AP96" s="63">
        <v>1</v>
      </c>
    </row>
    <row r="97" spans="1:42">
      <c r="A97" s="107"/>
      <c r="H97" s="21"/>
      <c r="I97" s="21"/>
      <c r="J97" s="32" t="s">
        <v>1131</v>
      </c>
      <c r="N97" s="21"/>
      <c r="O97" s="21"/>
      <c r="P97" s="21"/>
      <c r="Q97" s="21"/>
      <c r="S97" t="s">
        <v>1130</v>
      </c>
      <c r="AP97" s="63">
        <v>1</v>
      </c>
    </row>
    <row r="98" spans="1:42" ht="15" customHeight="1">
      <c r="A98" s="107"/>
      <c r="B98" s="23" t="s">
        <v>1129</v>
      </c>
      <c r="C98" s="23"/>
      <c r="H98" s="21"/>
      <c r="I98" s="21"/>
      <c r="J98" t="s">
        <v>1128</v>
      </c>
      <c r="N98" s="21"/>
      <c r="O98" s="21"/>
      <c r="P98" s="21"/>
      <c r="Q98" s="21"/>
      <c r="S98" t="s">
        <v>1127</v>
      </c>
      <c r="AP98" s="63">
        <v>1</v>
      </c>
    </row>
    <row r="99" spans="1:42" ht="15" customHeight="1">
      <c r="A99" s="107"/>
      <c r="B99" s="32" t="s">
        <v>1126</v>
      </c>
      <c r="C99" s="32"/>
      <c r="H99" s="21"/>
      <c r="I99" s="21"/>
      <c r="J99" s="29" t="s">
        <v>1125</v>
      </c>
      <c r="N99" s="21"/>
      <c r="O99" s="21"/>
      <c r="P99" s="21"/>
      <c r="Q99" s="21"/>
      <c r="S99" t="s">
        <v>1124</v>
      </c>
      <c r="AP99" s="63">
        <v>1</v>
      </c>
    </row>
    <row r="100" spans="1:42">
      <c r="A100" s="163"/>
      <c r="B100" s="32" t="s">
        <v>1123</v>
      </c>
      <c r="C100" s="32"/>
      <c r="H100" s="21"/>
      <c r="I100" s="21"/>
      <c r="J100" s="31"/>
      <c r="N100" s="21"/>
      <c r="O100" s="21"/>
      <c r="P100" s="21"/>
      <c r="Q100" s="21"/>
      <c r="S100" t="s">
        <v>1122</v>
      </c>
      <c r="AP100" s="63">
        <v>1</v>
      </c>
    </row>
    <row r="101" spans="1:42" ht="15" customHeight="1">
      <c r="A101" s="163"/>
      <c r="B101" s="156" t="s">
        <v>875</v>
      </c>
      <c r="C101" s="156">
        <f>(D101+E101)/2</f>
        <v>275</v>
      </c>
      <c r="D101" s="155">
        <v>200</v>
      </c>
      <c r="E101" s="155">
        <v>350</v>
      </c>
      <c r="F101" s="154">
        <v>0.2</v>
      </c>
      <c r="G101" s="153">
        <v>0.35</v>
      </c>
      <c r="H101" s="21"/>
      <c r="I101" s="21"/>
      <c r="J101" s="32" t="s">
        <v>1121</v>
      </c>
      <c r="N101" s="21"/>
      <c r="O101" s="21"/>
      <c r="P101" s="21"/>
      <c r="Q101" s="21"/>
      <c r="AP101" s="63">
        <v>1</v>
      </c>
    </row>
    <row r="102" spans="1:42">
      <c r="A102" s="107"/>
      <c r="H102" s="21"/>
      <c r="I102" s="21"/>
      <c r="J102" t="s">
        <v>1120</v>
      </c>
      <c r="N102" s="21"/>
      <c r="O102" s="21"/>
      <c r="P102" s="21"/>
      <c r="Q102" s="21"/>
      <c r="S102" t="s">
        <v>1119</v>
      </c>
      <c r="AP102" s="63">
        <v>1</v>
      </c>
    </row>
    <row r="103" spans="1:42" ht="18">
      <c r="A103" s="107"/>
      <c r="B103" s="23" t="s">
        <v>1118</v>
      </c>
      <c r="C103" s="23"/>
      <c r="H103" s="21"/>
      <c r="I103" s="21"/>
      <c r="J103" s="29" t="s">
        <v>1117</v>
      </c>
      <c r="N103" s="21"/>
      <c r="O103" s="21"/>
      <c r="P103" s="21"/>
      <c r="Q103" s="21"/>
      <c r="S103" t="s">
        <v>1116</v>
      </c>
      <c r="AP103" s="63">
        <v>1</v>
      </c>
    </row>
    <row r="104" spans="1:42" ht="15" customHeight="1">
      <c r="A104" s="107"/>
      <c r="B104" t="s">
        <v>1115</v>
      </c>
      <c r="H104" s="21"/>
      <c r="I104" s="21"/>
      <c r="N104" s="21"/>
      <c r="O104" s="21"/>
      <c r="P104" s="21"/>
      <c r="Q104" s="21"/>
      <c r="S104" t="s">
        <v>1114</v>
      </c>
      <c r="AP104" s="63">
        <v>1</v>
      </c>
    </row>
    <row r="105" spans="1:42" ht="15" customHeight="1">
      <c r="A105" s="107"/>
      <c r="B105" s="32" t="s">
        <v>1113</v>
      </c>
      <c r="C105" s="32"/>
      <c r="H105" s="21"/>
      <c r="I105" s="21"/>
      <c r="J105" t="s">
        <v>1112</v>
      </c>
      <c r="N105" s="21"/>
      <c r="O105" s="21"/>
      <c r="P105" s="21"/>
      <c r="Q105" s="21"/>
      <c r="AP105" s="63">
        <v>1</v>
      </c>
    </row>
    <row r="106" spans="1:42">
      <c r="A106" s="107"/>
      <c r="B106" s="32" t="s">
        <v>1111</v>
      </c>
      <c r="C106" s="32"/>
      <c r="H106" s="21"/>
      <c r="I106" s="21"/>
      <c r="J106" t="s">
        <v>1110</v>
      </c>
      <c r="N106" s="21"/>
      <c r="O106" s="21"/>
      <c r="P106" s="21"/>
      <c r="Q106" s="21"/>
      <c r="S106" t="s">
        <v>1109</v>
      </c>
      <c r="AP106" s="63">
        <v>1</v>
      </c>
    </row>
    <row r="107" spans="1:42" ht="15" customHeight="1">
      <c r="A107" s="107"/>
      <c r="B107" s="156" t="s">
        <v>884</v>
      </c>
      <c r="C107" s="156">
        <f>(D107+E107)/2</f>
        <v>250</v>
      </c>
      <c r="D107" s="155">
        <v>200</v>
      </c>
      <c r="E107" s="155">
        <v>300</v>
      </c>
      <c r="F107" s="154">
        <v>0.2</v>
      </c>
      <c r="G107" s="153">
        <v>0.3</v>
      </c>
      <c r="H107" s="21"/>
      <c r="I107" s="21"/>
      <c r="N107" s="21"/>
      <c r="O107" s="21"/>
      <c r="P107" s="21"/>
      <c r="Q107" s="21"/>
      <c r="S107" t="s">
        <v>1108</v>
      </c>
      <c r="AP107" s="63">
        <v>1</v>
      </c>
    </row>
    <row r="108" spans="1:42" ht="15" customHeight="1">
      <c r="A108" s="107"/>
      <c r="H108" s="21"/>
      <c r="I108" s="21"/>
      <c r="J108" t="s">
        <v>1107</v>
      </c>
      <c r="N108" s="21"/>
      <c r="O108" s="21"/>
      <c r="P108" s="21"/>
      <c r="Q108" s="21"/>
      <c r="S108" t="s">
        <v>1106</v>
      </c>
      <c r="AP108" s="63">
        <v>1</v>
      </c>
    </row>
    <row r="109" spans="1:42" ht="15" customHeight="1">
      <c r="A109" s="107"/>
      <c r="B109" s="23" t="s">
        <v>1105</v>
      </c>
      <c r="C109" s="23"/>
      <c r="H109" s="21"/>
      <c r="I109" s="21"/>
      <c r="J109" s="22" t="s">
        <v>1097</v>
      </c>
      <c r="N109" s="21"/>
      <c r="O109" s="21"/>
      <c r="P109" s="21"/>
      <c r="Q109" s="21"/>
      <c r="T109" s="44"/>
      <c r="AP109" s="63">
        <v>1</v>
      </c>
    </row>
    <row r="110" spans="1:42" ht="15" customHeight="1">
      <c r="A110" s="163"/>
      <c r="B110" s="32" t="s">
        <v>1104</v>
      </c>
      <c r="C110" s="32"/>
      <c r="H110" s="21"/>
      <c r="I110" s="21"/>
      <c r="J110" s="22" t="s">
        <v>1103</v>
      </c>
      <c r="N110" s="21"/>
      <c r="O110" s="21"/>
      <c r="P110" s="21"/>
      <c r="Q110" s="21"/>
      <c r="S110" s="197" t="s">
        <v>1102</v>
      </c>
      <c r="T110" s="196"/>
      <c r="U110" s="196"/>
      <c r="V110" s="193"/>
      <c r="W110" s="195"/>
      <c r="Y110" s="194" t="s">
        <v>1101</v>
      </c>
      <c r="Z110" s="193"/>
      <c r="AA110" s="193"/>
      <c r="AB110" s="193"/>
      <c r="AC110" s="192"/>
      <c r="AP110" s="63">
        <v>1</v>
      </c>
    </row>
    <row r="111" spans="1:42" ht="15" customHeight="1">
      <c r="A111" s="163"/>
      <c r="B111" s="32" t="s">
        <v>1100</v>
      </c>
      <c r="C111" s="32"/>
      <c r="H111" s="21"/>
      <c r="I111" s="21"/>
      <c r="N111" s="21"/>
      <c r="O111" s="21"/>
      <c r="P111" s="21"/>
      <c r="Q111" s="21"/>
      <c r="S111" s="191" t="s">
        <v>1099</v>
      </c>
      <c r="T111" s="163"/>
      <c r="U111" s="163"/>
      <c r="V111" s="21"/>
      <c r="W111" s="190"/>
      <c r="Y111" s="189"/>
      <c r="Z111" s="188" t="s">
        <v>1098</v>
      </c>
      <c r="AA111" s="21"/>
      <c r="AB111" s="21"/>
      <c r="AC111" s="187" t="s">
        <v>15</v>
      </c>
      <c r="AP111" s="63">
        <v>1</v>
      </c>
    </row>
    <row r="112" spans="1:42" ht="15.75" customHeight="1">
      <c r="A112" s="163"/>
      <c r="B112" s="156" t="s">
        <v>867</v>
      </c>
      <c r="C112" s="156">
        <f>(D112+E112)/2</f>
        <v>300</v>
      </c>
      <c r="D112" s="155">
        <v>200</v>
      </c>
      <c r="E112" s="155">
        <v>400</v>
      </c>
      <c r="F112" s="154">
        <v>0.2</v>
      </c>
      <c r="G112" s="153">
        <v>0.4</v>
      </c>
      <c r="H112" s="21"/>
      <c r="I112" s="21"/>
      <c r="J112" s="22" t="s">
        <v>1097</v>
      </c>
      <c r="N112" s="21"/>
      <c r="O112" s="21"/>
      <c r="P112" s="21"/>
      <c r="Q112" s="21"/>
      <c r="S112" s="580" t="s">
        <v>1096</v>
      </c>
      <c r="T112" s="581"/>
      <c r="U112" s="581"/>
      <c r="V112" s="579" t="s">
        <v>1095</v>
      </c>
      <c r="W112" s="573" t="s">
        <v>1094</v>
      </c>
      <c r="Y112" s="184"/>
      <c r="Z112" s="21"/>
      <c r="AA112" s="579" t="s">
        <v>1093</v>
      </c>
      <c r="AB112" s="579" t="s">
        <v>1092</v>
      </c>
      <c r="AC112" s="573" t="s">
        <v>1091</v>
      </c>
      <c r="AP112" s="63">
        <v>1</v>
      </c>
    </row>
    <row r="113" spans="1:42" ht="15" customHeight="1">
      <c r="A113" s="163"/>
      <c r="H113" s="21"/>
      <c r="I113" s="21"/>
      <c r="J113" s="22" t="s">
        <v>1090</v>
      </c>
      <c r="N113" s="21"/>
      <c r="O113" s="21"/>
      <c r="P113" s="21"/>
      <c r="Q113" s="21"/>
      <c r="S113" s="580"/>
      <c r="T113" s="581"/>
      <c r="U113" s="581"/>
      <c r="V113" s="579"/>
      <c r="W113" s="573"/>
      <c r="Y113" s="184"/>
      <c r="Z113" s="21"/>
      <c r="AA113" s="579"/>
      <c r="AB113" s="579"/>
      <c r="AC113" s="573"/>
      <c r="AP113" s="63">
        <v>1</v>
      </c>
    </row>
    <row r="114" spans="1:42" ht="15" customHeight="1">
      <c r="A114" s="163"/>
      <c r="B114" s="23" t="s">
        <v>1089</v>
      </c>
      <c r="C114" s="23"/>
      <c r="H114" s="21"/>
      <c r="I114" s="21"/>
      <c r="K114" s="21"/>
      <c r="L114" s="21"/>
      <c r="M114" s="21"/>
      <c r="N114" s="21"/>
      <c r="O114" s="21"/>
      <c r="P114" s="21"/>
      <c r="Q114" s="21"/>
      <c r="S114" s="580"/>
      <c r="T114" s="581"/>
      <c r="U114" s="581"/>
      <c r="V114" s="579"/>
      <c r="W114" s="573"/>
      <c r="Y114" s="184"/>
      <c r="Z114" s="21"/>
      <c r="AA114" s="579"/>
      <c r="AB114" s="579"/>
      <c r="AC114" s="573"/>
      <c r="AP114" s="63">
        <v>1</v>
      </c>
    </row>
    <row r="115" spans="1:42">
      <c r="A115" s="163"/>
      <c r="B115" s="32" t="s">
        <v>1088</v>
      </c>
      <c r="C115" s="32"/>
      <c r="H115" s="21"/>
      <c r="I115" s="21"/>
      <c r="K115" s="21"/>
      <c r="L115" s="21"/>
      <c r="M115" s="21"/>
      <c r="N115" s="21"/>
      <c r="O115" s="21"/>
      <c r="P115" s="21"/>
      <c r="Q115" s="21"/>
      <c r="S115" s="580"/>
      <c r="T115" s="581"/>
      <c r="U115" s="581"/>
      <c r="V115" s="579"/>
      <c r="W115" s="573"/>
      <c r="Y115" s="184"/>
      <c r="Z115" s="21"/>
      <c r="AA115" s="579"/>
      <c r="AB115" s="579"/>
      <c r="AC115" s="573"/>
      <c r="AP115" s="63">
        <v>1</v>
      </c>
    </row>
    <row r="116" spans="1:42">
      <c r="A116" s="163"/>
      <c r="B116" s="32" t="s">
        <v>1087</v>
      </c>
      <c r="C116" s="32"/>
      <c r="H116" s="21"/>
      <c r="I116" s="21"/>
      <c r="K116" s="21"/>
      <c r="L116" s="21"/>
      <c r="M116" s="21"/>
      <c r="N116" s="21"/>
      <c r="O116" s="21"/>
      <c r="P116" s="21"/>
      <c r="Q116" s="21"/>
      <c r="S116" s="175" t="s">
        <v>1086</v>
      </c>
      <c r="T116" s="174"/>
      <c r="U116" s="174"/>
      <c r="V116" s="176" t="s">
        <v>1078</v>
      </c>
      <c r="W116" s="172" t="s">
        <v>1085</v>
      </c>
      <c r="Y116" s="186" t="s">
        <v>1084</v>
      </c>
      <c r="Z116" s="143" t="s">
        <v>1083</v>
      </c>
      <c r="AA116" s="143" t="s">
        <v>1082</v>
      </c>
      <c r="AB116" s="143" t="s">
        <v>1081</v>
      </c>
      <c r="AC116" s="185"/>
      <c r="AP116" s="63">
        <v>1</v>
      </c>
    </row>
    <row r="117" spans="1:42" ht="18">
      <c r="A117" s="163"/>
      <c r="B117" s="156" t="s">
        <v>942</v>
      </c>
      <c r="C117" s="156">
        <f>(D117+E117)/2</f>
        <v>120</v>
      </c>
      <c r="D117" s="155">
        <v>90</v>
      </c>
      <c r="E117" s="155">
        <v>150</v>
      </c>
      <c r="F117" s="154">
        <v>0.09</v>
      </c>
      <c r="G117" s="153">
        <v>0.15</v>
      </c>
      <c r="H117" s="21"/>
      <c r="I117" s="21"/>
      <c r="J117" s="23" t="s">
        <v>1080</v>
      </c>
      <c r="P117" s="21"/>
      <c r="Q117" s="21"/>
      <c r="S117" s="175" t="s">
        <v>1079</v>
      </c>
      <c r="T117" s="174"/>
      <c r="U117" s="174"/>
      <c r="V117" s="176" t="s">
        <v>1078</v>
      </c>
      <c r="W117" s="172" t="s">
        <v>1077</v>
      </c>
      <c r="Y117" s="184"/>
      <c r="Z117" s="21"/>
      <c r="AA117" s="183"/>
      <c r="AB117" s="183"/>
      <c r="AC117" s="182"/>
      <c r="AP117" s="63">
        <v>1</v>
      </c>
    </row>
    <row r="118" spans="1:42" ht="18" customHeight="1">
      <c r="A118" s="163"/>
      <c r="H118" s="21"/>
      <c r="I118" s="21"/>
      <c r="J118" t="s">
        <v>1076</v>
      </c>
      <c r="P118" s="21"/>
      <c r="Q118" s="21"/>
      <c r="S118" s="175" t="s">
        <v>1075</v>
      </c>
      <c r="T118" s="174"/>
      <c r="U118" s="174"/>
      <c r="V118" s="176" t="s">
        <v>1059</v>
      </c>
      <c r="W118" s="172" t="s">
        <v>1074</v>
      </c>
      <c r="Y118" s="181" t="s">
        <v>1073</v>
      </c>
      <c r="Z118" s="180" t="s">
        <v>1072</v>
      </c>
      <c r="AA118" s="179" t="s">
        <v>1071</v>
      </c>
      <c r="AB118" s="179" t="s">
        <v>1070</v>
      </c>
      <c r="AC118" s="178" t="s">
        <v>1070</v>
      </c>
      <c r="AP118" s="63">
        <v>1</v>
      </c>
    </row>
    <row r="119" spans="1:42" ht="15" customHeight="1">
      <c r="A119" s="163"/>
      <c r="B119" s="23" t="s">
        <v>1069</v>
      </c>
      <c r="C119" s="23"/>
      <c r="H119" s="21"/>
      <c r="I119" s="21"/>
      <c r="J119" s="32" t="s">
        <v>863</v>
      </c>
      <c r="P119" s="21"/>
      <c r="Q119" s="21"/>
      <c r="S119" s="175" t="s">
        <v>1068</v>
      </c>
      <c r="T119" s="174"/>
      <c r="U119" s="174"/>
      <c r="V119" s="176" t="s">
        <v>1059</v>
      </c>
      <c r="W119" s="172" t="s">
        <v>1067</v>
      </c>
      <c r="Y119" s="181" t="s">
        <v>1066</v>
      </c>
      <c r="Z119" s="180" t="s">
        <v>1065</v>
      </c>
      <c r="AA119" s="179" t="s">
        <v>1064</v>
      </c>
      <c r="AB119" s="179" t="s">
        <v>1063</v>
      </c>
      <c r="AC119" s="178" t="s">
        <v>1063</v>
      </c>
      <c r="AP119" s="63">
        <v>1</v>
      </c>
    </row>
    <row r="120" spans="1:42">
      <c r="A120" s="163"/>
      <c r="B120" s="32" t="s">
        <v>1062</v>
      </c>
      <c r="C120" s="32"/>
      <c r="H120" s="21"/>
      <c r="I120" s="21"/>
      <c r="J120" s="32" t="s">
        <v>1061</v>
      </c>
      <c r="P120" s="21"/>
      <c r="Q120" s="21"/>
      <c r="S120" s="175" t="s">
        <v>1060</v>
      </c>
      <c r="T120" s="174"/>
      <c r="U120" s="174"/>
      <c r="V120" s="176" t="s">
        <v>1059</v>
      </c>
      <c r="W120" s="172" t="s">
        <v>1058</v>
      </c>
      <c r="Y120" s="181" t="s">
        <v>1057</v>
      </c>
      <c r="Z120" s="180" t="s">
        <v>1056</v>
      </c>
      <c r="AA120" s="179" t="s">
        <v>1055</v>
      </c>
      <c r="AB120" s="179" t="s">
        <v>1054</v>
      </c>
      <c r="AC120" s="178" t="s">
        <v>1054</v>
      </c>
      <c r="AP120" s="63">
        <v>1</v>
      </c>
    </row>
    <row r="121" spans="1:42" ht="15" customHeight="1">
      <c r="A121" s="163"/>
      <c r="B121" s="32" t="s">
        <v>1053</v>
      </c>
      <c r="C121" s="32"/>
      <c r="H121" s="21"/>
      <c r="I121" s="21"/>
      <c r="J121" s="156" t="s">
        <v>897</v>
      </c>
      <c r="K121" s="156">
        <f>(L121+M121)/2</f>
        <v>120</v>
      </c>
      <c r="L121" s="155">
        <v>90</v>
      </c>
      <c r="M121" s="155">
        <v>150</v>
      </c>
      <c r="N121" s="154">
        <v>0.09</v>
      </c>
      <c r="O121" s="153">
        <v>0.15</v>
      </c>
      <c r="P121" s="21"/>
      <c r="Q121" s="21"/>
      <c r="S121" s="175" t="s">
        <v>1052</v>
      </c>
      <c r="T121" s="174"/>
      <c r="U121" s="174"/>
      <c r="V121" s="176" t="s">
        <v>1037</v>
      </c>
      <c r="W121" s="172" t="s">
        <v>1051</v>
      </c>
      <c r="Y121" s="181" t="s">
        <v>1050</v>
      </c>
      <c r="Z121" s="180" t="s">
        <v>1049</v>
      </c>
      <c r="AA121" s="179" t="s">
        <v>1048</v>
      </c>
      <c r="AB121" s="179" t="s">
        <v>1047</v>
      </c>
      <c r="AC121" s="178" t="s">
        <v>1046</v>
      </c>
      <c r="AP121" s="63">
        <v>1</v>
      </c>
    </row>
    <row r="122" spans="1:42" ht="15" customHeight="1">
      <c r="A122" s="163"/>
      <c r="B122" s="156" t="s">
        <v>603</v>
      </c>
      <c r="C122" s="156">
        <f>(D122+E122)/2</f>
        <v>225</v>
      </c>
      <c r="D122" s="155">
        <v>150</v>
      </c>
      <c r="E122" s="155">
        <v>300</v>
      </c>
      <c r="F122" s="154">
        <v>0.15</v>
      </c>
      <c r="G122" s="153">
        <v>0.3</v>
      </c>
      <c r="H122" s="21"/>
      <c r="I122" s="21"/>
      <c r="P122" s="21"/>
      <c r="Q122" s="21"/>
      <c r="S122" s="175" t="s">
        <v>1045</v>
      </c>
      <c r="T122" s="174"/>
      <c r="U122" s="174"/>
      <c r="V122" s="176" t="s">
        <v>1037</v>
      </c>
      <c r="W122" s="172" t="s">
        <v>1044</v>
      </c>
      <c r="Y122" s="181" t="s">
        <v>1043</v>
      </c>
      <c r="Z122" s="180" t="s">
        <v>1042</v>
      </c>
      <c r="AA122" s="179" t="s">
        <v>1041</v>
      </c>
      <c r="AB122" s="179" t="s">
        <v>1040</v>
      </c>
      <c r="AC122" s="178" t="s">
        <v>1040</v>
      </c>
      <c r="AP122" s="63">
        <v>1</v>
      </c>
    </row>
    <row r="123" spans="1:42" ht="18">
      <c r="A123" s="163"/>
      <c r="H123" s="21"/>
      <c r="I123" s="21"/>
      <c r="J123" s="23" t="s">
        <v>1039</v>
      </c>
      <c r="K123" s="23"/>
      <c r="P123" s="21"/>
      <c r="Q123" s="21"/>
      <c r="S123" s="175" t="s">
        <v>1038</v>
      </c>
      <c r="T123" s="174"/>
      <c r="U123" s="174"/>
      <c r="V123" s="176" t="s">
        <v>1037</v>
      </c>
      <c r="W123" s="172" t="s">
        <v>1036</v>
      </c>
      <c r="Y123" s="181" t="s">
        <v>1035</v>
      </c>
      <c r="Z123" s="180" t="s">
        <v>1034</v>
      </c>
      <c r="AA123" s="179" t="s">
        <v>1033</v>
      </c>
      <c r="AB123" s="179" t="s">
        <v>1032</v>
      </c>
      <c r="AC123" s="178" t="s">
        <v>1032</v>
      </c>
      <c r="AP123" s="63">
        <v>1</v>
      </c>
    </row>
    <row r="124" spans="1:42" ht="15" customHeight="1">
      <c r="A124" s="163"/>
      <c r="B124" s="23" t="s">
        <v>1031</v>
      </c>
      <c r="C124" s="23"/>
      <c r="H124" s="21"/>
      <c r="I124" s="21"/>
      <c r="J124" t="s">
        <v>1030</v>
      </c>
      <c r="P124" s="21"/>
      <c r="Q124" s="21"/>
      <c r="S124" s="175" t="s">
        <v>1029</v>
      </c>
      <c r="T124" s="174"/>
      <c r="U124" s="174"/>
      <c r="V124" s="176" t="s">
        <v>1013</v>
      </c>
      <c r="W124" s="172" t="s">
        <v>1028</v>
      </c>
      <c r="Y124" s="181" t="s">
        <v>1027</v>
      </c>
      <c r="Z124" s="180" t="s">
        <v>1026</v>
      </c>
      <c r="AA124" s="179" t="s">
        <v>1025</v>
      </c>
      <c r="AB124" s="179" t="s">
        <v>1024</v>
      </c>
      <c r="AC124" s="178" t="s">
        <v>1023</v>
      </c>
      <c r="AP124" s="63">
        <v>1</v>
      </c>
    </row>
    <row r="125" spans="1:42" ht="15" customHeight="1">
      <c r="A125" s="163"/>
      <c r="B125" s="32" t="s">
        <v>1022</v>
      </c>
      <c r="C125" s="32"/>
      <c r="H125" s="21"/>
      <c r="I125" s="21"/>
      <c r="J125" s="32" t="s">
        <v>799</v>
      </c>
      <c r="K125" s="32"/>
      <c r="P125" s="21"/>
      <c r="Q125" s="21"/>
      <c r="S125" s="175" t="s">
        <v>1021</v>
      </c>
      <c r="T125" s="174"/>
      <c r="U125" s="174"/>
      <c r="V125" s="176" t="s">
        <v>1013</v>
      </c>
      <c r="W125" s="172" t="s">
        <v>1020</v>
      </c>
      <c r="Y125" s="181" t="s">
        <v>1019</v>
      </c>
      <c r="Z125" s="180" t="s">
        <v>1018</v>
      </c>
      <c r="AA125" s="180"/>
      <c r="AB125" s="179" t="s">
        <v>1017</v>
      </c>
      <c r="AC125" s="178" t="s">
        <v>1017</v>
      </c>
      <c r="AP125" s="63">
        <v>1</v>
      </c>
    </row>
    <row r="126" spans="1:42">
      <c r="A126" s="163"/>
      <c r="B126" s="32" t="s">
        <v>1016</v>
      </c>
      <c r="C126" s="32"/>
      <c r="H126" s="21"/>
      <c r="I126" s="21"/>
      <c r="J126" s="32" t="s">
        <v>1015</v>
      </c>
      <c r="K126" s="32"/>
      <c r="P126" s="21"/>
      <c r="Q126" s="21"/>
      <c r="S126" s="175" t="s">
        <v>1014</v>
      </c>
      <c r="T126" s="174"/>
      <c r="U126" s="174"/>
      <c r="V126" s="176" t="s">
        <v>1013</v>
      </c>
      <c r="W126" s="172" t="s">
        <v>1012</v>
      </c>
      <c r="Y126" s="181" t="s">
        <v>1011</v>
      </c>
      <c r="Z126" s="180" t="s">
        <v>1010</v>
      </c>
      <c r="AA126" s="180"/>
      <c r="AB126" s="179" t="s">
        <v>1009</v>
      </c>
      <c r="AC126" s="178" t="s">
        <v>1008</v>
      </c>
      <c r="AP126" s="63">
        <v>1</v>
      </c>
    </row>
    <row r="127" spans="1:42" ht="15" customHeight="1">
      <c r="A127" s="163"/>
      <c r="B127" s="156" t="s">
        <v>924</v>
      </c>
      <c r="C127" s="156">
        <f>(D127+E127)/2</f>
        <v>185</v>
      </c>
      <c r="D127" s="155">
        <v>120</v>
      </c>
      <c r="E127" s="155">
        <v>250</v>
      </c>
      <c r="F127" s="154">
        <v>0.12</v>
      </c>
      <c r="G127" s="153">
        <v>0.25</v>
      </c>
      <c r="H127" s="21"/>
      <c r="I127" s="21"/>
      <c r="J127" s="156" t="s">
        <v>893</v>
      </c>
      <c r="K127" s="156">
        <f>(L127+M127)/2</f>
        <v>40</v>
      </c>
      <c r="L127" s="155">
        <v>20</v>
      </c>
      <c r="M127" s="155">
        <v>60</v>
      </c>
      <c r="N127" s="154">
        <v>0.02</v>
      </c>
      <c r="O127" s="153">
        <v>0.06</v>
      </c>
      <c r="P127" s="21"/>
      <c r="Q127" s="21"/>
      <c r="S127" s="175" t="s">
        <v>1007</v>
      </c>
      <c r="T127" s="174"/>
      <c r="U127" s="174"/>
      <c r="V127" s="176" t="s">
        <v>1001</v>
      </c>
      <c r="W127" s="172" t="s">
        <v>1006</v>
      </c>
      <c r="Y127" s="181" t="s">
        <v>1005</v>
      </c>
      <c r="Z127" s="180" t="s">
        <v>1004</v>
      </c>
      <c r="AA127" s="180"/>
      <c r="AB127" s="179" t="s">
        <v>1003</v>
      </c>
      <c r="AC127" s="178" t="s">
        <v>1003</v>
      </c>
      <c r="AP127" s="63">
        <v>1</v>
      </c>
    </row>
    <row r="128" spans="1:42" ht="15" customHeight="1">
      <c r="A128" s="163"/>
      <c r="H128" s="21"/>
      <c r="I128" s="21"/>
      <c r="P128" s="21"/>
      <c r="Q128" s="21"/>
      <c r="S128" s="175" t="s">
        <v>1002</v>
      </c>
      <c r="T128" s="174"/>
      <c r="U128" s="174"/>
      <c r="V128" s="176" t="s">
        <v>1001</v>
      </c>
      <c r="W128" s="172" t="s">
        <v>1000</v>
      </c>
      <c r="Y128" s="177"/>
      <c r="Z128" s="169"/>
      <c r="AA128" s="169"/>
      <c r="AB128" s="169"/>
      <c r="AC128" s="168"/>
      <c r="AP128" s="63">
        <v>1</v>
      </c>
    </row>
    <row r="129" spans="1:42" ht="18">
      <c r="A129" s="163"/>
      <c r="B129" s="23" t="s">
        <v>999</v>
      </c>
      <c r="C129" s="23"/>
      <c r="H129" s="21"/>
      <c r="I129" s="21"/>
      <c r="J129" s="23" t="s">
        <v>998</v>
      </c>
      <c r="K129" s="23"/>
      <c r="P129" s="21"/>
      <c r="Q129" s="21"/>
      <c r="S129" s="175" t="s">
        <v>997</v>
      </c>
      <c r="T129" s="174"/>
      <c r="U129" s="174"/>
      <c r="V129" s="176" t="s">
        <v>992</v>
      </c>
      <c r="W129" s="172" t="s">
        <v>996</v>
      </c>
      <c r="AP129" s="63">
        <v>1</v>
      </c>
    </row>
    <row r="130" spans="1:42" ht="15" customHeight="1">
      <c r="A130" s="163"/>
      <c r="B130" s="32" t="s">
        <v>995</v>
      </c>
      <c r="C130" s="32"/>
      <c r="H130" s="21"/>
      <c r="I130" s="21"/>
      <c r="J130" t="s">
        <v>994</v>
      </c>
      <c r="P130" s="21"/>
      <c r="Q130" s="21"/>
      <c r="S130" s="175" t="s">
        <v>993</v>
      </c>
      <c r="T130" s="174"/>
      <c r="U130" s="174"/>
      <c r="V130" s="176" t="s">
        <v>992</v>
      </c>
      <c r="W130" s="172" t="s">
        <v>991</v>
      </c>
      <c r="AP130" s="63">
        <v>1</v>
      </c>
    </row>
    <row r="131" spans="1:42" ht="15" customHeight="1">
      <c r="A131" s="163"/>
      <c r="B131" s="32" t="s">
        <v>990</v>
      </c>
      <c r="C131" s="32"/>
      <c r="H131" s="21"/>
      <c r="I131" s="21"/>
      <c r="J131" s="32" t="s">
        <v>989</v>
      </c>
      <c r="K131" s="32"/>
      <c r="P131" s="21"/>
      <c r="Q131" s="21"/>
      <c r="S131" s="175" t="s">
        <v>988</v>
      </c>
      <c r="T131" s="174"/>
      <c r="U131" s="174"/>
      <c r="V131" s="173" t="s">
        <v>987</v>
      </c>
      <c r="W131" s="172" t="s">
        <v>986</v>
      </c>
      <c r="AP131" s="63">
        <v>1</v>
      </c>
    </row>
    <row r="132" spans="1:42" ht="15.75">
      <c r="A132" s="163"/>
      <c r="B132" s="156" t="s">
        <v>954</v>
      </c>
      <c r="C132" s="156">
        <f>(D132+E132)/2</f>
        <v>90</v>
      </c>
      <c r="D132" s="155">
        <v>60</v>
      </c>
      <c r="E132" s="155">
        <v>120</v>
      </c>
      <c r="F132" s="154">
        <v>0.06</v>
      </c>
      <c r="G132" s="153">
        <v>0.12</v>
      </c>
      <c r="H132" s="21"/>
      <c r="I132" s="21"/>
      <c r="J132" s="32" t="s">
        <v>985</v>
      </c>
      <c r="K132" s="32"/>
      <c r="P132" s="21"/>
      <c r="Q132" s="21"/>
      <c r="S132" s="175" t="s">
        <v>984</v>
      </c>
      <c r="T132" s="174"/>
      <c r="U132" s="174"/>
      <c r="V132" s="173" t="s">
        <v>983</v>
      </c>
      <c r="W132" s="172" t="s">
        <v>982</v>
      </c>
      <c r="AP132" s="63">
        <v>1</v>
      </c>
    </row>
    <row r="133" spans="1:42" ht="15" customHeight="1">
      <c r="A133" s="163"/>
      <c r="H133" s="21"/>
      <c r="I133" s="21"/>
      <c r="J133" s="156" t="s">
        <v>889</v>
      </c>
      <c r="K133" s="156">
        <f>(L133+M133)/2</f>
        <v>97.5</v>
      </c>
      <c r="L133" s="155">
        <v>75</v>
      </c>
      <c r="M133" s="155">
        <v>120</v>
      </c>
      <c r="N133" s="154">
        <v>7.4999999999999997E-2</v>
      </c>
      <c r="O133" s="153">
        <v>0.12</v>
      </c>
      <c r="P133" s="21"/>
      <c r="Q133" s="21"/>
      <c r="S133" s="175" t="s">
        <v>981</v>
      </c>
      <c r="T133" s="174"/>
      <c r="U133" s="174"/>
      <c r="V133" s="173" t="s">
        <v>980</v>
      </c>
      <c r="W133" s="172" t="s">
        <v>979</v>
      </c>
      <c r="Y133" t="s">
        <v>978</v>
      </c>
      <c r="AP133" s="63">
        <v>1</v>
      </c>
    </row>
    <row r="134" spans="1:42" ht="15" customHeight="1">
      <c r="A134" s="163"/>
      <c r="B134" s="23" t="s">
        <v>977</v>
      </c>
      <c r="C134" s="23"/>
      <c r="H134" s="21"/>
      <c r="I134" s="21"/>
      <c r="P134" s="21"/>
      <c r="Q134" s="21"/>
      <c r="S134" s="171"/>
      <c r="T134" s="170"/>
      <c r="U134" s="170"/>
      <c r="V134" s="169"/>
      <c r="W134" s="168"/>
      <c r="Y134" t="s">
        <v>976</v>
      </c>
      <c r="AP134" s="63">
        <v>1</v>
      </c>
    </row>
    <row r="135" spans="1:42" ht="18">
      <c r="A135" s="163"/>
      <c r="B135" s="32" t="s">
        <v>975</v>
      </c>
      <c r="C135" s="32"/>
      <c r="H135" s="21"/>
      <c r="I135" s="21"/>
      <c r="J135" s="23" t="s">
        <v>974</v>
      </c>
      <c r="P135" s="21"/>
      <c r="Q135" s="21"/>
      <c r="S135" s="68">
        <v>1</v>
      </c>
      <c r="T135" s="68">
        <v>1</v>
      </c>
      <c r="U135" s="68">
        <v>1</v>
      </c>
      <c r="V135" s="68">
        <v>1</v>
      </c>
      <c r="W135" s="68">
        <v>1</v>
      </c>
      <c r="AP135" s="63">
        <v>1</v>
      </c>
    </row>
    <row r="136" spans="1:42" ht="15" customHeight="1">
      <c r="A136" s="163"/>
      <c r="B136" s="32" t="s">
        <v>973</v>
      </c>
      <c r="C136" s="32"/>
      <c r="H136" s="21"/>
      <c r="I136" s="21"/>
      <c r="J136" t="s">
        <v>972</v>
      </c>
      <c r="P136" s="21"/>
      <c r="Q136" s="21"/>
      <c r="S136" s="68">
        <v>1</v>
      </c>
      <c r="T136" s="68">
        <v>1</v>
      </c>
      <c r="U136" s="68">
        <v>1</v>
      </c>
      <c r="V136" s="68">
        <v>1</v>
      </c>
      <c r="W136" s="68">
        <v>1</v>
      </c>
      <c r="AP136" s="63">
        <v>1</v>
      </c>
    </row>
    <row r="137" spans="1:42" ht="15" customHeight="1">
      <c r="A137" s="163"/>
      <c r="B137" s="156" t="s">
        <v>951</v>
      </c>
      <c r="C137" s="156">
        <f>(D137+E137)/2</f>
        <v>40</v>
      </c>
      <c r="D137" s="155">
        <v>20</v>
      </c>
      <c r="E137" s="155">
        <v>60</v>
      </c>
      <c r="F137" s="154">
        <v>0.02</v>
      </c>
      <c r="G137" s="153">
        <v>0.06</v>
      </c>
      <c r="H137" s="21"/>
      <c r="I137" s="21"/>
      <c r="J137" s="32" t="s">
        <v>806</v>
      </c>
      <c r="P137" s="21"/>
      <c r="Q137" s="21"/>
      <c r="V137" s="167" t="s">
        <v>971</v>
      </c>
      <c r="AP137" s="63">
        <v>1</v>
      </c>
    </row>
    <row r="138" spans="1:42">
      <c r="A138" s="163"/>
      <c r="B138" s="158"/>
      <c r="C138" s="158"/>
      <c r="H138" s="21"/>
      <c r="I138" s="21"/>
      <c r="J138" s="32" t="s">
        <v>970</v>
      </c>
      <c r="P138" s="21"/>
      <c r="Q138" s="21"/>
      <c r="AP138" s="63">
        <v>1</v>
      </c>
    </row>
    <row r="139" spans="1:42" ht="15" customHeight="1">
      <c r="A139" s="163"/>
      <c r="B139" s="23" t="s">
        <v>969</v>
      </c>
      <c r="C139" s="23"/>
      <c r="H139" s="21"/>
      <c r="I139" s="21"/>
      <c r="J139" s="156" t="s">
        <v>885</v>
      </c>
      <c r="K139" s="156">
        <f>(L139+M139)/2</f>
        <v>200</v>
      </c>
      <c r="L139" s="155">
        <v>150</v>
      </c>
      <c r="M139" s="155">
        <v>250</v>
      </c>
      <c r="N139" s="154">
        <v>0.15</v>
      </c>
      <c r="O139" s="153">
        <v>0.25</v>
      </c>
      <c r="S139" s="164" t="s">
        <v>948</v>
      </c>
      <c r="T139" s="162" t="s">
        <v>949</v>
      </c>
      <c r="U139" s="155" t="s">
        <v>947</v>
      </c>
      <c r="V139" s="155" t="s">
        <v>946</v>
      </c>
      <c r="W139" s="154" t="s">
        <v>945</v>
      </c>
      <c r="X139" s="153" t="s">
        <v>944</v>
      </c>
      <c r="Z139" s="164" t="s">
        <v>968</v>
      </c>
      <c r="AA139" s="162" t="s">
        <v>949</v>
      </c>
      <c r="AB139" s="155" t="s">
        <v>947</v>
      </c>
      <c r="AC139" s="155" t="s">
        <v>946</v>
      </c>
      <c r="AD139" s="154" t="s">
        <v>945</v>
      </c>
      <c r="AE139" s="153" t="s">
        <v>944</v>
      </c>
      <c r="AG139" s="162" t="s">
        <v>949</v>
      </c>
      <c r="AH139" s="164" t="s">
        <v>968</v>
      </c>
      <c r="AI139" s="155" t="s">
        <v>947</v>
      </c>
      <c r="AJ139" s="155" t="s">
        <v>946</v>
      </c>
      <c r="AK139" s="154" t="s">
        <v>945</v>
      </c>
      <c r="AL139" s="153" t="s">
        <v>944</v>
      </c>
      <c r="AP139" s="63">
        <v>1</v>
      </c>
    </row>
    <row r="140" spans="1:42" ht="15" customHeight="1">
      <c r="A140" s="163"/>
      <c r="B140" s="32" t="s">
        <v>967</v>
      </c>
      <c r="C140" s="32"/>
      <c r="H140" s="21"/>
      <c r="I140" s="21"/>
      <c r="S140" s="157" t="s">
        <v>601</v>
      </c>
      <c r="T140" s="162">
        <f t="shared" ref="T140:T149" si="1">(U140+V140)/2</f>
        <v>0.8</v>
      </c>
      <c r="U140" s="155">
        <v>0.6</v>
      </c>
      <c r="V140" s="155">
        <v>1</v>
      </c>
      <c r="W140" s="154">
        <v>6.0000000000000001E-3</v>
      </c>
      <c r="X140" s="153">
        <v>1E-3</v>
      </c>
      <c r="Z140" s="156" t="s">
        <v>856</v>
      </c>
      <c r="AA140" s="162">
        <f t="shared" ref="AA140:AA171" si="2">(AB140+AC140)/2</f>
        <v>350</v>
      </c>
      <c r="AB140" s="155">
        <v>200</v>
      </c>
      <c r="AC140" s="155">
        <v>500</v>
      </c>
      <c r="AD140" s="154">
        <v>0.2</v>
      </c>
      <c r="AE140" s="153">
        <v>0.5</v>
      </c>
      <c r="AG140" s="161">
        <f t="shared" ref="AG140:AG171" si="3">(AI140+AJ140)/2</f>
        <v>40</v>
      </c>
      <c r="AH140" s="156" t="s">
        <v>951</v>
      </c>
      <c r="AI140" s="166">
        <v>20</v>
      </c>
      <c r="AJ140" s="166">
        <v>60</v>
      </c>
      <c r="AK140" s="165">
        <v>0.02</v>
      </c>
      <c r="AL140" s="165">
        <v>0.06</v>
      </c>
      <c r="AP140" s="63">
        <v>1</v>
      </c>
    </row>
    <row r="141" spans="1:42" ht="18">
      <c r="A141" s="163"/>
      <c r="B141" s="32" t="s">
        <v>966</v>
      </c>
      <c r="C141" s="32"/>
      <c r="H141" s="21"/>
      <c r="I141" s="21"/>
      <c r="J141" s="23" t="s">
        <v>965</v>
      </c>
      <c r="S141" s="157" t="s">
        <v>816</v>
      </c>
      <c r="T141" s="162">
        <f t="shared" si="1"/>
        <v>65</v>
      </c>
      <c r="U141" s="155">
        <v>60</v>
      </c>
      <c r="V141" s="155">
        <v>70</v>
      </c>
      <c r="W141" s="154">
        <v>0.06</v>
      </c>
      <c r="X141" s="153">
        <v>7.0000000000000007E-2</v>
      </c>
      <c r="Z141" s="156" t="s">
        <v>958</v>
      </c>
      <c r="AA141" s="162">
        <f t="shared" si="2"/>
        <v>75</v>
      </c>
      <c r="AB141" s="155">
        <v>30</v>
      </c>
      <c r="AC141" s="155">
        <v>120</v>
      </c>
      <c r="AD141" s="154">
        <v>0.03</v>
      </c>
      <c r="AE141" s="153">
        <v>0.12</v>
      </c>
      <c r="AG141" s="161">
        <f t="shared" si="3"/>
        <v>40</v>
      </c>
      <c r="AH141" s="156" t="s">
        <v>893</v>
      </c>
      <c r="AI141" s="155">
        <v>20</v>
      </c>
      <c r="AJ141" s="155">
        <v>60</v>
      </c>
      <c r="AK141" s="154">
        <v>0.02</v>
      </c>
      <c r="AL141" s="153">
        <v>0.06</v>
      </c>
      <c r="AP141" s="63">
        <v>1</v>
      </c>
    </row>
    <row r="142" spans="1:42" ht="15" customHeight="1">
      <c r="A142" s="163"/>
      <c r="B142" s="156" t="s">
        <v>929</v>
      </c>
      <c r="C142" s="156">
        <f>(D142+E142)/2</f>
        <v>150</v>
      </c>
      <c r="D142" s="155">
        <v>120</v>
      </c>
      <c r="E142" s="155">
        <v>180</v>
      </c>
      <c r="F142" s="154">
        <v>0.12</v>
      </c>
      <c r="G142" s="153">
        <v>0.18</v>
      </c>
      <c r="H142" s="21"/>
      <c r="I142" s="21"/>
      <c r="J142" t="s">
        <v>964</v>
      </c>
      <c r="S142" s="157" t="s">
        <v>597</v>
      </c>
      <c r="T142" s="162">
        <f t="shared" si="1"/>
        <v>45</v>
      </c>
      <c r="U142" s="155">
        <v>30</v>
      </c>
      <c r="V142" s="155">
        <v>60</v>
      </c>
      <c r="W142" s="154">
        <v>0.03</v>
      </c>
      <c r="X142" s="153">
        <v>0.06</v>
      </c>
      <c r="Z142" s="156" t="s">
        <v>923</v>
      </c>
      <c r="AA142" s="162">
        <f t="shared" si="2"/>
        <v>195</v>
      </c>
      <c r="AB142" s="155">
        <v>150</v>
      </c>
      <c r="AC142" s="155">
        <v>240</v>
      </c>
      <c r="AD142" s="154">
        <v>0.15</v>
      </c>
      <c r="AE142" s="153">
        <v>0.24</v>
      </c>
      <c r="AG142" s="161">
        <f t="shared" si="3"/>
        <v>45</v>
      </c>
      <c r="AH142" s="156" t="s">
        <v>790</v>
      </c>
      <c r="AI142" s="155">
        <v>30</v>
      </c>
      <c r="AJ142" s="155">
        <v>60</v>
      </c>
      <c r="AK142" s="154">
        <v>0.03</v>
      </c>
      <c r="AL142" s="153">
        <v>0.06</v>
      </c>
      <c r="AP142" s="63">
        <v>1</v>
      </c>
    </row>
    <row r="143" spans="1:42" ht="15" customHeight="1">
      <c r="A143" s="163"/>
      <c r="H143" s="21"/>
      <c r="I143" s="21"/>
      <c r="J143" s="32" t="s">
        <v>963</v>
      </c>
      <c r="S143" s="157" t="s">
        <v>887</v>
      </c>
      <c r="T143" s="162">
        <f t="shared" si="1"/>
        <v>29.57</v>
      </c>
      <c r="U143" s="155">
        <v>29.57</v>
      </c>
      <c r="V143" s="155">
        <v>29.57</v>
      </c>
      <c r="W143" s="154" t="s">
        <v>886</v>
      </c>
      <c r="X143" s="153" t="s">
        <v>886</v>
      </c>
      <c r="Z143" s="156" t="s">
        <v>875</v>
      </c>
      <c r="AA143" s="162">
        <f t="shared" si="2"/>
        <v>275</v>
      </c>
      <c r="AB143" s="155">
        <v>200</v>
      </c>
      <c r="AC143" s="155">
        <v>350</v>
      </c>
      <c r="AD143" s="154">
        <v>0.2</v>
      </c>
      <c r="AE143" s="153">
        <v>0.35</v>
      </c>
      <c r="AG143" s="161">
        <f t="shared" si="3"/>
        <v>45</v>
      </c>
      <c r="AH143" s="156" t="s">
        <v>762</v>
      </c>
      <c r="AI143" s="155">
        <v>30</v>
      </c>
      <c r="AJ143" s="155">
        <v>60</v>
      </c>
      <c r="AK143" s="154">
        <v>0.03</v>
      </c>
      <c r="AL143" s="153">
        <v>0.06</v>
      </c>
      <c r="AP143" s="63">
        <v>1</v>
      </c>
    </row>
    <row r="144" spans="1:42" ht="18">
      <c r="A144" s="163"/>
      <c r="B144" s="23" t="s">
        <v>962</v>
      </c>
      <c r="C144" s="23"/>
      <c r="H144" s="21"/>
      <c r="I144" s="21"/>
      <c r="J144" s="32" t="s">
        <v>961</v>
      </c>
      <c r="S144" s="157" t="s">
        <v>590</v>
      </c>
      <c r="T144" s="162">
        <f t="shared" si="1"/>
        <v>150</v>
      </c>
      <c r="U144" s="155">
        <v>120</v>
      </c>
      <c r="V144" s="155">
        <v>180</v>
      </c>
      <c r="W144" s="154">
        <v>0.12</v>
      </c>
      <c r="X144" s="153">
        <v>0.18</v>
      </c>
      <c r="Z144" s="156" t="s">
        <v>884</v>
      </c>
      <c r="AA144" s="162">
        <f t="shared" si="2"/>
        <v>250</v>
      </c>
      <c r="AB144" s="155">
        <v>200</v>
      </c>
      <c r="AC144" s="155">
        <v>300</v>
      </c>
      <c r="AD144" s="154">
        <v>0.2</v>
      </c>
      <c r="AE144" s="153">
        <v>0.3</v>
      </c>
      <c r="AG144" s="161">
        <f t="shared" si="3"/>
        <v>45</v>
      </c>
      <c r="AH144" s="156" t="s">
        <v>868</v>
      </c>
      <c r="AI144" s="155">
        <v>30</v>
      </c>
      <c r="AJ144" s="155">
        <v>60</v>
      </c>
      <c r="AK144" s="154">
        <v>0.03</v>
      </c>
      <c r="AL144" s="153">
        <v>0.06</v>
      </c>
      <c r="AP144" s="63">
        <v>1</v>
      </c>
    </row>
    <row r="145" spans="1:42" ht="15" customHeight="1">
      <c r="A145" s="163"/>
      <c r="B145" s="32" t="s">
        <v>863</v>
      </c>
      <c r="C145" s="32"/>
      <c r="H145" s="21"/>
      <c r="I145" s="21"/>
      <c r="J145" s="156" t="s">
        <v>879</v>
      </c>
      <c r="K145" s="156">
        <f>(L145+M145)/2</f>
        <v>120</v>
      </c>
      <c r="L145" s="155">
        <v>90</v>
      </c>
      <c r="M145" s="155">
        <v>150</v>
      </c>
      <c r="N145" s="154">
        <v>0.09</v>
      </c>
      <c r="O145" s="153">
        <v>0.15</v>
      </c>
      <c r="S145" s="157" t="s">
        <v>869</v>
      </c>
      <c r="T145" s="162">
        <f t="shared" si="1"/>
        <v>30</v>
      </c>
      <c r="U145" s="155">
        <v>30</v>
      </c>
      <c r="V145" s="155">
        <v>30</v>
      </c>
      <c r="W145" s="154">
        <v>0.03</v>
      </c>
      <c r="X145" s="153">
        <v>0.03</v>
      </c>
      <c r="Z145" s="156" t="s">
        <v>867</v>
      </c>
      <c r="AA145" s="162">
        <f t="shared" si="2"/>
        <v>300</v>
      </c>
      <c r="AB145" s="155">
        <v>200</v>
      </c>
      <c r="AC145" s="155">
        <v>400</v>
      </c>
      <c r="AD145" s="154">
        <v>0.2</v>
      </c>
      <c r="AE145" s="153">
        <v>0.4</v>
      </c>
      <c r="AG145" s="161">
        <f t="shared" si="3"/>
        <v>60</v>
      </c>
      <c r="AH145" s="156" t="s">
        <v>866</v>
      </c>
      <c r="AI145" s="155">
        <v>30</v>
      </c>
      <c r="AJ145" s="155">
        <v>90</v>
      </c>
      <c r="AK145" s="154">
        <v>0.03</v>
      </c>
      <c r="AL145" s="153">
        <v>0.09</v>
      </c>
      <c r="AP145" s="63">
        <v>1</v>
      </c>
    </row>
    <row r="146" spans="1:42" ht="15" customHeight="1">
      <c r="A146" s="163"/>
      <c r="B146" s="32" t="s">
        <v>960</v>
      </c>
      <c r="C146" s="32"/>
      <c r="H146" s="21"/>
      <c r="I146" s="21"/>
      <c r="S146" s="157" t="s">
        <v>581</v>
      </c>
      <c r="T146" s="162">
        <f t="shared" si="1"/>
        <v>40</v>
      </c>
      <c r="U146" s="155">
        <v>20</v>
      </c>
      <c r="V146" s="155">
        <v>60</v>
      </c>
      <c r="W146" s="154">
        <v>0.02</v>
      </c>
      <c r="X146" s="153">
        <v>0.06</v>
      </c>
      <c r="Z146" s="156" t="s">
        <v>942</v>
      </c>
      <c r="AA146" s="162">
        <f t="shared" si="2"/>
        <v>120</v>
      </c>
      <c r="AB146" s="155">
        <v>90</v>
      </c>
      <c r="AC146" s="155">
        <v>150</v>
      </c>
      <c r="AD146" s="154">
        <v>0.09</v>
      </c>
      <c r="AE146" s="153">
        <v>0.15</v>
      </c>
      <c r="AG146" s="161">
        <f t="shared" si="3"/>
        <v>70</v>
      </c>
      <c r="AH146" s="156" t="s">
        <v>814</v>
      </c>
      <c r="AI146" s="155">
        <v>50</v>
      </c>
      <c r="AJ146" s="155">
        <v>90</v>
      </c>
      <c r="AK146" s="154">
        <v>0.05</v>
      </c>
      <c r="AL146" s="153">
        <v>0.09</v>
      </c>
      <c r="AP146" s="63">
        <v>1</v>
      </c>
    </row>
    <row r="147" spans="1:42" ht="18">
      <c r="A147" s="163"/>
      <c r="B147" s="156" t="s">
        <v>939</v>
      </c>
      <c r="C147" s="156">
        <f>(D147+E147)/2</f>
        <v>120</v>
      </c>
      <c r="D147" s="155">
        <v>90</v>
      </c>
      <c r="E147" s="155">
        <v>150</v>
      </c>
      <c r="F147" s="154">
        <v>0.09</v>
      </c>
      <c r="G147" s="153">
        <v>0.15</v>
      </c>
      <c r="H147" s="21"/>
      <c r="I147" s="21"/>
      <c r="J147" s="23" t="s">
        <v>959</v>
      </c>
      <c r="S147" s="157" t="s">
        <v>576</v>
      </c>
      <c r="T147" s="162">
        <f t="shared" si="1"/>
        <v>10</v>
      </c>
      <c r="U147" s="155">
        <v>5</v>
      </c>
      <c r="V147" s="155">
        <v>15</v>
      </c>
      <c r="W147" s="154">
        <v>5.0000000000000001E-3</v>
      </c>
      <c r="X147" s="153">
        <v>1.4999999999999999E-2</v>
      </c>
      <c r="Z147" s="156" t="s">
        <v>603</v>
      </c>
      <c r="AA147" s="162">
        <f t="shared" si="2"/>
        <v>225</v>
      </c>
      <c r="AB147" s="155">
        <v>150</v>
      </c>
      <c r="AC147" s="155">
        <v>300</v>
      </c>
      <c r="AD147" s="154">
        <v>0.15</v>
      </c>
      <c r="AE147" s="153">
        <v>0.3</v>
      </c>
      <c r="AG147" s="161">
        <f t="shared" si="3"/>
        <v>75</v>
      </c>
      <c r="AH147" s="156" t="s">
        <v>958</v>
      </c>
      <c r="AI147" s="155">
        <v>30</v>
      </c>
      <c r="AJ147" s="155">
        <v>120</v>
      </c>
      <c r="AK147" s="154">
        <v>0.03</v>
      </c>
      <c r="AL147" s="153">
        <v>0.12</v>
      </c>
      <c r="AP147" s="63">
        <v>1</v>
      </c>
    </row>
    <row r="148" spans="1:42" ht="15" customHeight="1">
      <c r="A148" s="163"/>
      <c r="H148" s="21"/>
      <c r="I148" s="21"/>
      <c r="J148" t="s">
        <v>957</v>
      </c>
      <c r="S148" s="159" t="s">
        <v>619</v>
      </c>
      <c r="T148" s="162">
        <f t="shared" si="1"/>
        <v>200</v>
      </c>
      <c r="U148" s="155">
        <v>150</v>
      </c>
      <c r="V148" s="155">
        <v>250</v>
      </c>
      <c r="W148" s="154">
        <v>0.15</v>
      </c>
      <c r="X148" s="153">
        <v>0.25</v>
      </c>
      <c r="Z148" s="156" t="s">
        <v>924</v>
      </c>
      <c r="AA148" s="162">
        <f t="shared" si="2"/>
        <v>185</v>
      </c>
      <c r="AB148" s="155">
        <v>120</v>
      </c>
      <c r="AC148" s="155">
        <v>250</v>
      </c>
      <c r="AD148" s="154">
        <v>0.12</v>
      </c>
      <c r="AE148" s="153">
        <v>0.25</v>
      </c>
      <c r="AG148" s="161">
        <f t="shared" si="3"/>
        <v>90</v>
      </c>
      <c r="AH148" s="156" t="s">
        <v>954</v>
      </c>
      <c r="AI148" s="155">
        <v>60</v>
      </c>
      <c r="AJ148" s="155">
        <v>120</v>
      </c>
      <c r="AK148" s="154">
        <v>0.06</v>
      </c>
      <c r="AL148" s="153">
        <v>0.12</v>
      </c>
      <c r="AP148" s="63">
        <v>1</v>
      </c>
    </row>
    <row r="149" spans="1:42" ht="15" customHeight="1">
      <c r="A149" s="163"/>
      <c r="B149" s="23" t="s">
        <v>956</v>
      </c>
      <c r="C149" s="23"/>
      <c r="H149" s="21"/>
      <c r="I149" s="21"/>
      <c r="J149" s="32" t="s">
        <v>955</v>
      </c>
      <c r="S149" s="159" t="s">
        <v>611</v>
      </c>
      <c r="T149" s="162">
        <f t="shared" si="1"/>
        <v>150</v>
      </c>
      <c r="U149" s="155">
        <v>120</v>
      </c>
      <c r="V149" s="155">
        <v>180</v>
      </c>
      <c r="W149" s="154">
        <v>0.12</v>
      </c>
      <c r="X149" s="153">
        <v>0.18</v>
      </c>
      <c r="Z149" s="156" t="s">
        <v>954</v>
      </c>
      <c r="AA149" s="162">
        <f t="shared" si="2"/>
        <v>90</v>
      </c>
      <c r="AB149" s="155">
        <v>60</v>
      </c>
      <c r="AC149" s="155">
        <v>120</v>
      </c>
      <c r="AD149" s="154">
        <v>0.06</v>
      </c>
      <c r="AE149" s="153">
        <v>0.12</v>
      </c>
      <c r="AG149" s="161">
        <f t="shared" si="3"/>
        <v>90</v>
      </c>
      <c r="AH149" s="156" t="s">
        <v>827</v>
      </c>
      <c r="AI149" s="155">
        <v>60</v>
      </c>
      <c r="AJ149" s="155">
        <v>120</v>
      </c>
      <c r="AK149" s="154">
        <v>0.06</v>
      </c>
      <c r="AL149" s="153">
        <v>0.12</v>
      </c>
      <c r="AP149" s="63">
        <v>1</v>
      </c>
    </row>
    <row r="150" spans="1:42" ht="15.75">
      <c r="A150" s="163"/>
      <c r="B150" s="32" t="s">
        <v>953</v>
      </c>
      <c r="C150" s="32"/>
      <c r="H150" s="21"/>
      <c r="I150" s="21"/>
      <c r="J150" s="32" t="s">
        <v>952</v>
      </c>
      <c r="Z150" s="156" t="s">
        <v>951</v>
      </c>
      <c r="AA150" s="162">
        <f t="shared" si="2"/>
        <v>40</v>
      </c>
      <c r="AB150" s="155">
        <v>20</v>
      </c>
      <c r="AC150" s="155">
        <v>60</v>
      </c>
      <c r="AD150" s="154">
        <v>0.02</v>
      </c>
      <c r="AE150" s="153">
        <v>0.06</v>
      </c>
      <c r="AG150" s="161">
        <f t="shared" si="3"/>
        <v>97.5</v>
      </c>
      <c r="AH150" s="156" t="s">
        <v>934</v>
      </c>
      <c r="AI150" s="155">
        <v>75</v>
      </c>
      <c r="AJ150" s="155">
        <v>120</v>
      </c>
      <c r="AK150" s="154">
        <v>7.4999999999999997E-2</v>
      </c>
      <c r="AL150" s="153">
        <v>0.12</v>
      </c>
      <c r="AP150" s="63">
        <v>1</v>
      </c>
    </row>
    <row r="151" spans="1:42" ht="15" customHeight="1">
      <c r="B151" s="32" t="s">
        <v>950</v>
      </c>
      <c r="C151" s="32"/>
      <c r="H151" s="21"/>
      <c r="I151" s="21"/>
      <c r="J151" s="156" t="s">
        <v>876</v>
      </c>
      <c r="K151" s="156">
        <f>(L151+M151)/2</f>
        <v>120</v>
      </c>
      <c r="L151" s="155">
        <v>90</v>
      </c>
      <c r="M151" s="155">
        <v>150</v>
      </c>
      <c r="N151" s="154">
        <v>0.09</v>
      </c>
      <c r="O151" s="153">
        <v>0.15</v>
      </c>
      <c r="S151" s="162" t="s">
        <v>949</v>
      </c>
      <c r="T151" s="164" t="s">
        <v>948</v>
      </c>
      <c r="U151" s="155" t="s">
        <v>947</v>
      </c>
      <c r="V151" s="155" t="s">
        <v>946</v>
      </c>
      <c r="W151" s="154" t="s">
        <v>945</v>
      </c>
      <c r="X151" s="153" t="s">
        <v>944</v>
      </c>
      <c r="Z151" s="156" t="s">
        <v>929</v>
      </c>
      <c r="AA151" s="162">
        <f t="shared" si="2"/>
        <v>150</v>
      </c>
      <c r="AB151" s="155">
        <v>120</v>
      </c>
      <c r="AC151" s="155">
        <v>180</v>
      </c>
      <c r="AD151" s="154">
        <v>0.12</v>
      </c>
      <c r="AE151" s="153">
        <v>0.18</v>
      </c>
      <c r="AG151" s="161">
        <f t="shared" si="3"/>
        <v>97.5</v>
      </c>
      <c r="AH151" s="156" t="s">
        <v>889</v>
      </c>
      <c r="AI151" s="155">
        <v>75</v>
      </c>
      <c r="AJ151" s="155">
        <v>120</v>
      </c>
      <c r="AK151" s="154">
        <v>7.4999999999999997E-2</v>
      </c>
      <c r="AL151" s="153">
        <v>0.12</v>
      </c>
      <c r="AM151" s="43"/>
      <c r="AN151" s="43"/>
      <c r="AO151" s="43"/>
      <c r="AP151" s="63">
        <v>1</v>
      </c>
    </row>
    <row r="152" spans="1:42" ht="15" customHeight="1">
      <c r="A152" s="163"/>
      <c r="B152" s="156" t="s">
        <v>921</v>
      </c>
      <c r="C152" s="156">
        <f>(D152+E152)/2</f>
        <v>195</v>
      </c>
      <c r="D152" s="155">
        <v>150</v>
      </c>
      <c r="E152" s="155">
        <v>240</v>
      </c>
      <c r="F152" s="154">
        <v>0.15</v>
      </c>
      <c r="G152" s="153">
        <v>0.24</v>
      </c>
      <c r="H152" s="21"/>
      <c r="I152" s="21"/>
      <c r="S152" s="161">
        <f t="shared" ref="S152:S161" si="4">(U152+V152)/2</f>
        <v>0.8</v>
      </c>
      <c r="T152" s="157" t="s">
        <v>601</v>
      </c>
      <c r="U152" s="155">
        <v>0.6</v>
      </c>
      <c r="V152" s="155">
        <v>1</v>
      </c>
      <c r="W152" s="154">
        <v>6.0000000000000001E-3</v>
      </c>
      <c r="X152" s="153">
        <v>1E-3</v>
      </c>
      <c r="Z152" s="156" t="s">
        <v>828</v>
      </c>
      <c r="AA152" s="162">
        <f t="shared" si="2"/>
        <v>225</v>
      </c>
      <c r="AB152" s="155">
        <v>150</v>
      </c>
      <c r="AC152" s="155">
        <v>300</v>
      </c>
      <c r="AD152" s="154">
        <v>0.15</v>
      </c>
      <c r="AE152" s="153">
        <v>0.3</v>
      </c>
      <c r="AG152" s="161">
        <f t="shared" si="3"/>
        <v>105</v>
      </c>
      <c r="AH152" s="156" t="s">
        <v>785</v>
      </c>
      <c r="AI152" s="155">
        <v>90</v>
      </c>
      <c r="AJ152" s="155">
        <v>120</v>
      </c>
      <c r="AK152" s="154">
        <v>0.09</v>
      </c>
      <c r="AL152" s="153">
        <v>0.12</v>
      </c>
      <c r="AP152" s="63">
        <v>1</v>
      </c>
    </row>
    <row r="153" spans="1:42" ht="18">
      <c r="A153" s="163"/>
      <c r="H153" s="21"/>
      <c r="I153" s="21"/>
      <c r="J153" s="23" t="s">
        <v>943</v>
      </c>
      <c r="S153" s="161">
        <f t="shared" si="4"/>
        <v>10</v>
      </c>
      <c r="T153" s="157" t="s">
        <v>576</v>
      </c>
      <c r="U153" s="155">
        <v>5</v>
      </c>
      <c r="V153" s="155">
        <v>15</v>
      </c>
      <c r="W153" s="154">
        <v>5.0000000000000001E-3</v>
      </c>
      <c r="X153" s="153">
        <v>1.4999999999999999E-2</v>
      </c>
      <c r="Z153" s="156" t="s">
        <v>939</v>
      </c>
      <c r="AA153" s="162">
        <f t="shared" si="2"/>
        <v>120</v>
      </c>
      <c r="AB153" s="155">
        <v>90</v>
      </c>
      <c r="AC153" s="155">
        <v>150</v>
      </c>
      <c r="AD153" s="154">
        <v>0.09</v>
      </c>
      <c r="AE153" s="153">
        <v>0.15</v>
      </c>
      <c r="AG153" s="161">
        <f t="shared" si="3"/>
        <v>120</v>
      </c>
      <c r="AH153" s="156" t="s">
        <v>942</v>
      </c>
      <c r="AI153" s="155">
        <v>90</v>
      </c>
      <c r="AJ153" s="155">
        <v>150</v>
      </c>
      <c r="AK153" s="154">
        <v>0.09</v>
      </c>
      <c r="AL153" s="153">
        <v>0.15</v>
      </c>
      <c r="AP153" s="63">
        <v>1</v>
      </c>
    </row>
    <row r="154" spans="1:42" ht="18">
      <c r="A154" s="163"/>
      <c r="B154" s="23" t="s">
        <v>941</v>
      </c>
      <c r="C154" s="23"/>
      <c r="H154" s="21"/>
      <c r="I154" s="21"/>
      <c r="J154" t="s">
        <v>940</v>
      </c>
      <c r="S154" s="161">
        <f t="shared" si="4"/>
        <v>29.57</v>
      </c>
      <c r="T154" s="157" t="s">
        <v>887</v>
      </c>
      <c r="U154" s="155">
        <v>29.57</v>
      </c>
      <c r="V154" s="155">
        <v>29.57</v>
      </c>
      <c r="W154" s="154" t="s">
        <v>886</v>
      </c>
      <c r="X154" s="153" t="s">
        <v>886</v>
      </c>
      <c r="Z154" s="156" t="s">
        <v>921</v>
      </c>
      <c r="AA154" s="162">
        <f t="shared" si="2"/>
        <v>195</v>
      </c>
      <c r="AB154" s="155">
        <v>150</v>
      </c>
      <c r="AC154" s="155">
        <v>240</v>
      </c>
      <c r="AD154" s="154">
        <v>0.15</v>
      </c>
      <c r="AE154" s="153">
        <v>0.24</v>
      </c>
      <c r="AG154" s="161">
        <f t="shared" si="3"/>
        <v>120</v>
      </c>
      <c r="AH154" s="156" t="s">
        <v>939</v>
      </c>
      <c r="AI154" s="155">
        <v>90</v>
      </c>
      <c r="AJ154" s="155">
        <v>150</v>
      </c>
      <c r="AK154" s="154">
        <v>0.09</v>
      </c>
      <c r="AL154" s="153">
        <v>0.15</v>
      </c>
      <c r="AP154" s="63">
        <v>1</v>
      </c>
    </row>
    <row r="155" spans="1:42" ht="15.75">
      <c r="A155" s="163"/>
      <c r="B155" s="32" t="s">
        <v>938</v>
      </c>
      <c r="C155" s="32"/>
      <c r="H155" s="21"/>
      <c r="I155" s="21"/>
      <c r="J155" s="32" t="s">
        <v>937</v>
      </c>
      <c r="S155" s="161">
        <f t="shared" si="4"/>
        <v>30</v>
      </c>
      <c r="T155" s="157" t="s">
        <v>869</v>
      </c>
      <c r="U155" s="155">
        <v>30</v>
      </c>
      <c r="V155" s="155">
        <v>30</v>
      </c>
      <c r="W155" s="154">
        <v>0.03</v>
      </c>
      <c r="X155" s="153">
        <v>0.03</v>
      </c>
      <c r="Z155" s="156" t="s">
        <v>934</v>
      </c>
      <c r="AA155" s="162">
        <f t="shared" si="2"/>
        <v>97.5</v>
      </c>
      <c r="AB155" s="155">
        <v>75</v>
      </c>
      <c r="AC155" s="155">
        <v>120</v>
      </c>
      <c r="AD155" s="154">
        <v>7.4999999999999997E-2</v>
      </c>
      <c r="AE155" s="153">
        <v>0.12</v>
      </c>
      <c r="AG155" s="161">
        <f t="shared" si="3"/>
        <v>120</v>
      </c>
      <c r="AH155" s="156" t="s">
        <v>926</v>
      </c>
      <c r="AI155" s="155">
        <v>90</v>
      </c>
      <c r="AJ155" s="155">
        <v>150</v>
      </c>
      <c r="AK155" s="154">
        <v>0.09</v>
      </c>
      <c r="AL155" s="153">
        <v>0.15</v>
      </c>
      <c r="AP155" s="63">
        <v>1</v>
      </c>
    </row>
    <row r="156" spans="1:42" ht="15.75">
      <c r="A156" s="163"/>
      <c r="B156" s="32" t="s">
        <v>936</v>
      </c>
      <c r="C156" s="32"/>
      <c r="H156" s="21"/>
      <c r="I156" s="21"/>
      <c r="J156" s="32" t="s">
        <v>935</v>
      </c>
      <c r="S156" s="161">
        <f t="shared" si="4"/>
        <v>40</v>
      </c>
      <c r="T156" s="157" t="s">
        <v>581</v>
      </c>
      <c r="U156" s="155">
        <v>20</v>
      </c>
      <c r="V156" s="155">
        <v>60</v>
      </c>
      <c r="W156" s="154">
        <v>0.02</v>
      </c>
      <c r="X156" s="153">
        <v>0.06</v>
      </c>
      <c r="Z156" s="156" t="s">
        <v>926</v>
      </c>
      <c r="AA156" s="162">
        <f t="shared" si="2"/>
        <v>120</v>
      </c>
      <c r="AB156" s="155">
        <v>90</v>
      </c>
      <c r="AC156" s="155">
        <v>150</v>
      </c>
      <c r="AD156" s="154">
        <v>0.09</v>
      </c>
      <c r="AE156" s="153">
        <v>0.15</v>
      </c>
      <c r="AG156" s="161">
        <f t="shared" si="3"/>
        <v>120</v>
      </c>
      <c r="AH156" s="156" t="s">
        <v>897</v>
      </c>
      <c r="AI156" s="155">
        <v>90</v>
      </c>
      <c r="AJ156" s="155">
        <v>150</v>
      </c>
      <c r="AK156" s="154">
        <v>0.09</v>
      </c>
      <c r="AL156" s="153">
        <v>0.15</v>
      </c>
      <c r="AP156" s="63">
        <v>1</v>
      </c>
    </row>
    <row r="157" spans="1:42" ht="15.75">
      <c r="A157" s="163"/>
      <c r="B157" s="156" t="s">
        <v>934</v>
      </c>
      <c r="C157" s="156">
        <f>(D157+E157)/2</f>
        <v>97.5</v>
      </c>
      <c r="D157" s="155">
        <v>75</v>
      </c>
      <c r="E157" s="155">
        <v>120</v>
      </c>
      <c r="F157" s="154">
        <v>7.4999999999999997E-2</v>
      </c>
      <c r="G157" s="153">
        <v>0.12</v>
      </c>
      <c r="H157" s="21"/>
      <c r="I157" s="21"/>
      <c r="J157" s="156" t="s">
        <v>872</v>
      </c>
      <c r="K157" s="156">
        <f>(L157+M157)/2</f>
        <v>200</v>
      </c>
      <c r="L157" s="155">
        <v>150</v>
      </c>
      <c r="M157" s="155">
        <v>250</v>
      </c>
      <c r="N157" s="154">
        <v>0.15</v>
      </c>
      <c r="O157" s="153">
        <v>0.25</v>
      </c>
      <c r="S157" s="161">
        <f t="shared" si="4"/>
        <v>45</v>
      </c>
      <c r="T157" s="157" t="s">
        <v>597</v>
      </c>
      <c r="U157" s="155">
        <v>30</v>
      </c>
      <c r="V157" s="155">
        <v>60</v>
      </c>
      <c r="W157" s="154">
        <v>0.03</v>
      </c>
      <c r="X157" s="153">
        <v>0.06</v>
      </c>
      <c r="Z157" s="156" t="s">
        <v>896</v>
      </c>
      <c r="AA157" s="162">
        <f t="shared" si="2"/>
        <v>240</v>
      </c>
      <c r="AB157" s="155">
        <v>180</v>
      </c>
      <c r="AC157" s="155">
        <v>300</v>
      </c>
      <c r="AD157" s="154">
        <v>0.18</v>
      </c>
      <c r="AE157" s="153">
        <v>0.3</v>
      </c>
      <c r="AG157" s="161">
        <f t="shared" si="3"/>
        <v>120</v>
      </c>
      <c r="AH157" s="156" t="s">
        <v>879</v>
      </c>
      <c r="AI157" s="155">
        <v>90</v>
      </c>
      <c r="AJ157" s="155">
        <v>150</v>
      </c>
      <c r="AK157" s="154">
        <v>0.09</v>
      </c>
      <c r="AL157" s="153">
        <v>0.15</v>
      </c>
      <c r="AP157" s="63">
        <v>1</v>
      </c>
    </row>
    <row r="158" spans="1:42" ht="15.75">
      <c r="A158" s="163"/>
      <c r="H158" s="21"/>
      <c r="I158" s="21"/>
      <c r="S158" s="161">
        <f t="shared" si="4"/>
        <v>65</v>
      </c>
      <c r="T158" s="157" t="s">
        <v>816</v>
      </c>
      <c r="U158" s="155">
        <v>60</v>
      </c>
      <c r="V158" s="155">
        <v>70</v>
      </c>
      <c r="W158" s="154">
        <v>0.06</v>
      </c>
      <c r="X158" s="153">
        <v>7.0000000000000007E-2</v>
      </c>
      <c r="Z158" s="156" t="s">
        <v>906</v>
      </c>
      <c r="AA158" s="162">
        <f t="shared" si="2"/>
        <v>225</v>
      </c>
      <c r="AB158" s="155">
        <v>150</v>
      </c>
      <c r="AC158" s="155">
        <v>300</v>
      </c>
      <c r="AD158" s="154">
        <v>0.15</v>
      </c>
      <c r="AE158" s="153">
        <v>0.3</v>
      </c>
      <c r="AG158" s="161">
        <f t="shared" si="3"/>
        <v>120</v>
      </c>
      <c r="AH158" s="156" t="s">
        <v>876</v>
      </c>
      <c r="AI158" s="155">
        <v>90</v>
      </c>
      <c r="AJ158" s="155">
        <v>150</v>
      </c>
      <c r="AK158" s="154">
        <v>0.09</v>
      </c>
      <c r="AL158" s="153">
        <v>0.15</v>
      </c>
      <c r="AP158" s="63">
        <v>1</v>
      </c>
    </row>
    <row r="159" spans="1:42" ht="18">
      <c r="A159" s="163"/>
      <c r="B159" s="23" t="s">
        <v>933</v>
      </c>
      <c r="C159" s="23"/>
      <c r="H159" s="21"/>
      <c r="I159" s="21"/>
      <c r="J159" s="23" t="s">
        <v>932</v>
      </c>
      <c r="K159" s="23"/>
      <c r="S159" s="161">
        <f t="shared" si="4"/>
        <v>150</v>
      </c>
      <c r="T159" s="157" t="s">
        <v>590</v>
      </c>
      <c r="U159" s="155">
        <v>120</v>
      </c>
      <c r="V159" s="155">
        <v>180</v>
      </c>
      <c r="W159" s="154">
        <v>0.12</v>
      </c>
      <c r="X159" s="153">
        <v>0.18</v>
      </c>
      <c r="Z159" s="156" t="s">
        <v>852</v>
      </c>
      <c r="AA159" s="162">
        <f t="shared" si="2"/>
        <v>350</v>
      </c>
      <c r="AB159" s="155">
        <v>250</v>
      </c>
      <c r="AC159" s="155">
        <v>450</v>
      </c>
      <c r="AD159" s="154">
        <v>0.25</v>
      </c>
      <c r="AE159" s="153">
        <v>0.45</v>
      </c>
      <c r="AG159" s="161">
        <f t="shared" si="3"/>
        <v>120</v>
      </c>
      <c r="AH159" s="156" t="s">
        <v>854</v>
      </c>
      <c r="AI159" s="155">
        <v>90</v>
      </c>
      <c r="AJ159" s="155">
        <v>150</v>
      </c>
      <c r="AK159" s="154">
        <v>0.09</v>
      </c>
      <c r="AL159" s="153">
        <v>0.15</v>
      </c>
      <c r="AP159" s="63">
        <v>1</v>
      </c>
    </row>
    <row r="160" spans="1:42" ht="15.75">
      <c r="A160" s="163"/>
      <c r="B160" s="32" t="s">
        <v>931</v>
      </c>
      <c r="C160" s="32"/>
      <c r="H160" s="21"/>
      <c r="I160" s="21"/>
      <c r="J160" t="s">
        <v>930</v>
      </c>
      <c r="S160" s="161">
        <f t="shared" si="4"/>
        <v>150</v>
      </c>
      <c r="T160" s="159" t="s">
        <v>611</v>
      </c>
      <c r="U160" s="155">
        <v>120</v>
      </c>
      <c r="V160" s="155">
        <v>180</v>
      </c>
      <c r="W160" s="154">
        <v>0.12</v>
      </c>
      <c r="X160" s="153">
        <v>0.18</v>
      </c>
      <c r="Z160" s="156" t="s">
        <v>866</v>
      </c>
      <c r="AA160" s="162">
        <f t="shared" si="2"/>
        <v>60</v>
      </c>
      <c r="AB160" s="155">
        <v>30</v>
      </c>
      <c r="AC160" s="155">
        <v>90</v>
      </c>
      <c r="AD160" s="154">
        <v>0.03</v>
      </c>
      <c r="AE160" s="153">
        <v>0.09</v>
      </c>
      <c r="AG160" s="161">
        <f t="shared" si="3"/>
        <v>150</v>
      </c>
      <c r="AH160" s="156" t="s">
        <v>929</v>
      </c>
      <c r="AI160" s="155">
        <v>120</v>
      </c>
      <c r="AJ160" s="155">
        <v>180</v>
      </c>
      <c r="AK160" s="154">
        <v>0.12</v>
      </c>
      <c r="AL160" s="153">
        <v>0.18</v>
      </c>
      <c r="AP160" s="63">
        <v>1</v>
      </c>
    </row>
    <row r="161" spans="1:42" ht="15.75">
      <c r="A161" s="163"/>
      <c r="B161" s="32" t="s">
        <v>928</v>
      </c>
      <c r="C161" s="32"/>
      <c r="H161" s="21"/>
      <c r="I161" s="21"/>
      <c r="J161" s="32" t="s">
        <v>927</v>
      </c>
      <c r="K161" s="32"/>
      <c r="S161" s="161">
        <f t="shared" si="4"/>
        <v>200</v>
      </c>
      <c r="T161" s="159" t="s">
        <v>619</v>
      </c>
      <c r="U161" s="155">
        <v>150</v>
      </c>
      <c r="V161" s="155">
        <v>250</v>
      </c>
      <c r="W161" s="154">
        <v>0.15</v>
      </c>
      <c r="X161" s="153">
        <v>0.25</v>
      </c>
      <c r="Z161" s="156" t="s">
        <v>850</v>
      </c>
      <c r="AA161" s="162">
        <f t="shared" si="2"/>
        <v>195</v>
      </c>
      <c r="AB161" s="155">
        <v>150</v>
      </c>
      <c r="AC161" s="155">
        <v>240</v>
      </c>
      <c r="AD161" s="154">
        <v>0.15</v>
      </c>
      <c r="AE161" s="153">
        <v>0.24</v>
      </c>
      <c r="AG161" s="161">
        <f t="shared" si="3"/>
        <v>180</v>
      </c>
      <c r="AH161" s="156" t="s">
        <v>838</v>
      </c>
      <c r="AI161" s="155">
        <v>120</v>
      </c>
      <c r="AJ161" s="155">
        <v>240</v>
      </c>
      <c r="AK161" s="154">
        <v>0.12</v>
      </c>
      <c r="AL161" s="153">
        <v>0.24</v>
      </c>
      <c r="AP161" s="63">
        <v>1</v>
      </c>
    </row>
    <row r="162" spans="1:42" ht="15.75">
      <c r="A162" s="163"/>
      <c r="B162" s="156" t="s">
        <v>926</v>
      </c>
      <c r="C162" s="156">
        <f>(D162+E162)/2</f>
        <v>120</v>
      </c>
      <c r="D162" s="155">
        <v>90</v>
      </c>
      <c r="E162" s="155">
        <v>150</v>
      </c>
      <c r="F162" s="154">
        <v>0.09</v>
      </c>
      <c r="G162" s="153">
        <v>0.15</v>
      </c>
      <c r="H162" s="21"/>
      <c r="I162" s="21"/>
      <c r="J162" s="32" t="s">
        <v>925</v>
      </c>
      <c r="K162" s="32"/>
      <c r="Z162" s="156" t="s">
        <v>838</v>
      </c>
      <c r="AA162" s="162">
        <f t="shared" si="2"/>
        <v>180</v>
      </c>
      <c r="AB162" s="155">
        <v>120</v>
      </c>
      <c r="AC162" s="155">
        <v>240</v>
      </c>
      <c r="AD162" s="154">
        <v>0.12</v>
      </c>
      <c r="AE162" s="153">
        <v>0.24</v>
      </c>
      <c r="AG162" s="161">
        <f t="shared" si="3"/>
        <v>185</v>
      </c>
      <c r="AH162" s="156" t="s">
        <v>924</v>
      </c>
      <c r="AI162" s="155">
        <v>120</v>
      </c>
      <c r="AJ162" s="155">
        <v>250</v>
      </c>
      <c r="AK162" s="154">
        <v>0.12</v>
      </c>
      <c r="AL162" s="153">
        <v>0.25</v>
      </c>
      <c r="AP162" s="63">
        <v>1</v>
      </c>
    </row>
    <row r="163" spans="1:42" ht="15.75">
      <c r="A163" s="163"/>
      <c r="H163" s="21"/>
      <c r="I163" s="21"/>
      <c r="J163" s="156" t="s">
        <v>864</v>
      </c>
      <c r="K163" s="156">
        <f>(L163+M163)/2</f>
        <v>300</v>
      </c>
      <c r="L163" s="155">
        <v>200</v>
      </c>
      <c r="M163" s="155">
        <v>400</v>
      </c>
      <c r="N163" s="154">
        <v>0.2</v>
      </c>
      <c r="O163" s="153">
        <v>0.4</v>
      </c>
      <c r="Z163" s="156" t="s">
        <v>827</v>
      </c>
      <c r="AA163" s="162">
        <f t="shared" si="2"/>
        <v>90</v>
      </c>
      <c r="AB163" s="155">
        <v>60</v>
      </c>
      <c r="AC163" s="155">
        <v>120</v>
      </c>
      <c r="AD163" s="154">
        <v>0.06</v>
      </c>
      <c r="AE163" s="153">
        <v>0.12</v>
      </c>
      <c r="AG163" s="161">
        <f t="shared" si="3"/>
        <v>195</v>
      </c>
      <c r="AH163" s="156" t="s">
        <v>923</v>
      </c>
      <c r="AI163" s="155">
        <v>150</v>
      </c>
      <c r="AJ163" s="155">
        <v>240</v>
      </c>
      <c r="AK163" s="154">
        <v>0.15</v>
      </c>
      <c r="AL163" s="153">
        <v>0.24</v>
      </c>
      <c r="AP163" s="63">
        <v>1</v>
      </c>
    </row>
    <row r="164" spans="1:42" ht="18">
      <c r="A164" s="163"/>
      <c r="B164" s="23" t="s">
        <v>922</v>
      </c>
      <c r="C164" s="23"/>
      <c r="H164" s="21"/>
      <c r="I164" s="21"/>
      <c r="Z164" s="156" t="s">
        <v>815</v>
      </c>
      <c r="AA164" s="162">
        <f t="shared" si="2"/>
        <v>250</v>
      </c>
      <c r="AB164" s="155">
        <v>200</v>
      </c>
      <c r="AC164" s="155">
        <v>300</v>
      </c>
      <c r="AD164" s="154">
        <v>0.2</v>
      </c>
      <c r="AE164" s="153">
        <v>0.3</v>
      </c>
      <c r="AG164" s="161">
        <f t="shared" si="3"/>
        <v>195</v>
      </c>
      <c r="AH164" s="156" t="s">
        <v>921</v>
      </c>
      <c r="AI164" s="155">
        <v>150</v>
      </c>
      <c r="AJ164" s="155">
        <v>240</v>
      </c>
      <c r="AK164" s="154">
        <v>0.15</v>
      </c>
      <c r="AL164" s="153">
        <v>0.24</v>
      </c>
      <c r="AP164" s="63">
        <v>1</v>
      </c>
    </row>
    <row r="165" spans="1:42" ht="18">
      <c r="A165" s="163"/>
      <c r="B165" s="32" t="s">
        <v>807</v>
      </c>
      <c r="C165" s="32"/>
      <c r="H165" s="21"/>
      <c r="I165" s="21"/>
      <c r="J165" s="23" t="s">
        <v>920</v>
      </c>
      <c r="K165" s="23"/>
      <c r="S165" s="23" t="s">
        <v>919</v>
      </c>
      <c r="Z165" s="156" t="s">
        <v>802</v>
      </c>
      <c r="AA165" s="162">
        <f t="shared" si="2"/>
        <v>240</v>
      </c>
      <c r="AB165" s="155">
        <v>180</v>
      </c>
      <c r="AC165" s="155">
        <v>300</v>
      </c>
      <c r="AD165" s="154">
        <v>0.18</v>
      </c>
      <c r="AE165" s="153">
        <v>0.3</v>
      </c>
      <c r="AG165" s="161">
        <f t="shared" si="3"/>
        <v>195</v>
      </c>
      <c r="AH165" s="156" t="s">
        <v>850</v>
      </c>
      <c r="AI165" s="155">
        <v>150</v>
      </c>
      <c r="AJ165" s="155">
        <v>240</v>
      </c>
      <c r="AK165" s="154">
        <v>0.15</v>
      </c>
      <c r="AL165" s="153">
        <v>0.24</v>
      </c>
      <c r="AP165" s="63">
        <v>1</v>
      </c>
    </row>
    <row r="166" spans="1:42" ht="15.75">
      <c r="A166" s="163"/>
      <c r="B166" s="32" t="s">
        <v>918</v>
      </c>
      <c r="C166" s="32"/>
      <c r="H166" s="21"/>
      <c r="I166" s="21"/>
      <c r="J166" t="s">
        <v>917</v>
      </c>
      <c r="S166" s="32" t="s">
        <v>916</v>
      </c>
      <c r="Z166" s="156" t="s">
        <v>790</v>
      </c>
      <c r="AA166" s="162">
        <f t="shared" si="2"/>
        <v>45</v>
      </c>
      <c r="AB166" s="155">
        <v>30</v>
      </c>
      <c r="AC166" s="155">
        <v>60</v>
      </c>
      <c r="AD166" s="154">
        <v>0.03</v>
      </c>
      <c r="AE166" s="153">
        <v>0.06</v>
      </c>
      <c r="AG166" s="161">
        <f t="shared" si="3"/>
        <v>200</v>
      </c>
      <c r="AH166" s="156" t="s">
        <v>885</v>
      </c>
      <c r="AI166" s="155">
        <v>150</v>
      </c>
      <c r="AJ166" s="155">
        <v>250</v>
      </c>
      <c r="AK166" s="154">
        <v>0.15</v>
      </c>
      <c r="AL166" s="153">
        <v>0.25</v>
      </c>
      <c r="AP166" s="63">
        <v>1</v>
      </c>
    </row>
    <row r="167" spans="1:42" ht="15.75">
      <c r="A167" s="163"/>
      <c r="B167" s="156" t="s">
        <v>896</v>
      </c>
      <c r="C167" s="156">
        <f>(D167+E167)/2</f>
        <v>240</v>
      </c>
      <c r="D167" s="155">
        <v>180</v>
      </c>
      <c r="E167" s="155">
        <v>300</v>
      </c>
      <c r="F167" s="154">
        <v>0.18</v>
      </c>
      <c r="G167" s="153">
        <v>0.3</v>
      </c>
      <c r="H167" s="21"/>
      <c r="I167" s="21"/>
      <c r="J167" s="32" t="s">
        <v>915</v>
      </c>
      <c r="K167" s="32"/>
      <c r="S167" s="32" t="s">
        <v>914</v>
      </c>
      <c r="Z167" s="156" t="s">
        <v>785</v>
      </c>
      <c r="AA167" s="162">
        <f t="shared" si="2"/>
        <v>105</v>
      </c>
      <c r="AB167" s="155">
        <v>90</v>
      </c>
      <c r="AC167" s="155">
        <v>120</v>
      </c>
      <c r="AD167" s="154">
        <v>0.09</v>
      </c>
      <c r="AE167" s="153">
        <v>0.12</v>
      </c>
      <c r="AG167" s="161">
        <f t="shared" si="3"/>
        <v>200</v>
      </c>
      <c r="AH167" s="156" t="s">
        <v>872</v>
      </c>
      <c r="AI167" s="155">
        <v>150</v>
      </c>
      <c r="AJ167" s="155">
        <v>250</v>
      </c>
      <c r="AK167" s="154">
        <v>0.15</v>
      </c>
      <c r="AL167" s="153">
        <v>0.25</v>
      </c>
      <c r="AP167" s="63">
        <v>1</v>
      </c>
    </row>
    <row r="168" spans="1:42" ht="15.75">
      <c r="A168" s="163"/>
      <c r="H168" s="21"/>
      <c r="I168" s="21"/>
      <c r="J168" s="32" t="s">
        <v>913</v>
      </c>
      <c r="K168" s="32"/>
      <c r="S168" s="157" t="s">
        <v>601</v>
      </c>
      <c r="T168" s="156">
        <f>(U168+V168)/2</f>
        <v>0.8</v>
      </c>
      <c r="U168" s="155">
        <v>0.6</v>
      </c>
      <c r="V168" s="155">
        <v>1</v>
      </c>
      <c r="W168" s="154">
        <v>6.0000000000000001E-3</v>
      </c>
      <c r="X168" s="153">
        <v>1E-3</v>
      </c>
      <c r="Z168" s="156" t="s">
        <v>772</v>
      </c>
      <c r="AA168" s="162">
        <f t="shared" si="2"/>
        <v>250</v>
      </c>
      <c r="AB168" s="155">
        <v>200</v>
      </c>
      <c r="AC168" s="155">
        <v>300</v>
      </c>
      <c r="AD168" s="154">
        <v>0.2</v>
      </c>
      <c r="AE168" s="153">
        <v>0.3</v>
      </c>
      <c r="AG168" s="161">
        <f t="shared" si="3"/>
        <v>200</v>
      </c>
      <c r="AH168" s="156" t="s">
        <v>861</v>
      </c>
      <c r="AI168" s="155">
        <v>150</v>
      </c>
      <c r="AJ168" s="155">
        <v>250</v>
      </c>
      <c r="AK168" s="154">
        <v>0.15</v>
      </c>
      <c r="AL168" s="153">
        <v>0.25</v>
      </c>
      <c r="AP168" s="63">
        <v>1</v>
      </c>
    </row>
    <row r="169" spans="1:42" ht="18">
      <c r="A169" s="163"/>
      <c r="B169" s="23" t="s">
        <v>912</v>
      </c>
      <c r="C169" s="23"/>
      <c r="H169" s="21"/>
      <c r="I169" s="21"/>
      <c r="J169" s="156" t="s">
        <v>868</v>
      </c>
      <c r="K169" s="156">
        <f>(L169+M169)/2</f>
        <v>45</v>
      </c>
      <c r="L169" s="155">
        <v>30</v>
      </c>
      <c r="M169" s="155">
        <v>60</v>
      </c>
      <c r="N169" s="154">
        <v>0.03</v>
      </c>
      <c r="O169" s="153">
        <v>0.06</v>
      </c>
      <c r="Z169" s="156" t="s">
        <v>781</v>
      </c>
      <c r="AA169" s="162">
        <f t="shared" si="2"/>
        <v>568</v>
      </c>
      <c r="AB169" s="155">
        <v>568</v>
      </c>
      <c r="AC169" s="155">
        <v>568</v>
      </c>
      <c r="AD169" s="154">
        <v>0.56799999999999995</v>
      </c>
      <c r="AE169" s="154">
        <v>0.56799999999999995</v>
      </c>
      <c r="AG169" s="161">
        <f t="shared" si="3"/>
        <v>225</v>
      </c>
      <c r="AH169" s="156" t="s">
        <v>603</v>
      </c>
      <c r="AI169" s="155">
        <v>150</v>
      </c>
      <c r="AJ169" s="155">
        <v>300</v>
      </c>
      <c r="AK169" s="154">
        <v>0.15</v>
      </c>
      <c r="AL169" s="153">
        <v>0.3</v>
      </c>
      <c r="AP169" s="63">
        <v>1</v>
      </c>
    </row>
    <row r="170" spans="1:42" ht="18">
      <c r="A170" s="163"/>
      <c r="B170" s="32" t="s">
        <v>911</v>
      </c>
      <c r="C170" s="32"/>
      <c r="H170" s="21"/>
      <c r="I170" s="21"/>
      <c r="S170" s="23" t="s">
        <v>910</v>
      </c>
      <c r="Z170" s="156" t="s">
        <v>777</v>
      </c>
      <c r="AA170" s="162">
        <f t="shared" si="2"/>
        <v>473</v>
      </c>
      <c r="AB170" s="155">
        <v>473</v>
      </c>
      <c r="AC170" s="155">
        <v>473</v>
      </c>
      <c r="AD170" s="154">
        <v>0.47299999999999998</v>
      </c>
      <c r="AE170" s="153">
        <v>0.47299999999999998</v>
      </c>
      <c r="AG170" s="161">
        <f t="shared" si="3"/>
        <v>225</v>
      </c>
      <c r="AH170" s="156" t="s">
        <v>828</v>
      </c>
      <c r="AI170" s="155">
        <v>150</v>
      </c>
      <c r="AJ170" s="155">
        <v>300</v>
      </c>
      <c r="AK170" s="154">
        <v>0.15</v>
      </c>
      <c r="AL170" s="154">
        <v>0.3</v>
      </c>
      <c r="AP170" s="63">
        <v>1</v>
      </c>
    </row>
    <row r="171" spans="1:42" ht="18">
      <c r="A171" s="163"/>
      <c r="B171" s="32" t="s">
        <v>909</v>
      </c>
      <c r="C171" s="32"/>
      <c r="H171" s="21"/>
      <c r="I171" s="21"/>
      <c r="J171" s="23" t="s">
        <v>908</v>
      </c>
      <c r="K171" s="23"/>
      <c r="S171" s="32" t="s">
        <v>907</v>
      </c>
      <c r="Z171" s="156" t="s">
        <v>767</v>
      </c>
      <c r="AA171" s="162">
        <f t="shared" si="2"/>
        <v>225</v>
      </c>
      <c r="AB171" s="155">
        <v>150</v>
      </c>
      <c r="AC171" s="155">
        <v>300</v>
      </c>
      <c r="AD171" s="154">
        <v>0.15</v>
      </c>
      <c r="AE171" s="153">
        <v>0.3</v>
      </c>
      <c r="AG171" s="161">
        <f t="shared" si="3"/>
        <v>225</v>
      </c>
      <c r="AH171" s="156" t="s">
        <v>906</v>
      </c>
      <c r="AI171" s="155">
        <v>150</v>
      </c>
      <c r="AJ171" s="155">
        <v>300</v>
      </c>
      <c r="AK171" s="154">
        <v>0.15</v>
      </c>
      <c r="AL171" s="153">
        <v>0.3</v>
      </c>
      <c r="AP171" s="63">
        <v>1</v>
      </c>
    </row>
    <row r="172" spans="1:42" ht="15.75">
      <c r="A172" s="163"/>
      <c r="B172" s="156" t="s">
        <v>906</v>
      </c>
      <c r="C172" s="156">
        <f>(D172+E172)/2</f>
        <v>225</v>
      </c>
      <c r="D172" s="155">
        <v>150</v>
      </c>
      <c r="E172" s="155">
        <v>300</v>
      </c>
      <c r="F172" s="154">
        <v>0.15</v>
      </c>
      <c r="G172" s="153">
        <v>0.3</v>
      </c>
      <c r="H172" s="21"/>
      <c r="I172" s="21"/>
      <c r="J172" t="s">
        <v>905</v>
      </c>
      <c r="S172" s="32" t="s">
        <v>904</v>
      </c>
      <c r="Z172" s="156" t="s">
        <v>762</v>
      </c>
      <c r="AA172" s="162">
        <f t="shared" ref="AA172:AA189" si="5">(AB172+AC172)/2</f>
        <v>45</v>
      </c>
      <c r="AB172" s="155">
        <v>30</v>
      </c>
      <c r="AC172" s="155">
        <v>60</v>
      </c>
      <c r="AD172" s="154">
        <v>0.03</v>
      </c>
      <c r="AE172" s="153">
        <v>0.06</v>
      </c>
      <c r="AG172" s="161">
        <f t="shared" ref="AG172:AG189" si="6">(AI172+AJ172)/2</f>
        <v>225</v>
      </c>
      <c r="AH172" s="156" t="s">
        <v>767</v>
      </c>
      <c r="AI172" s="155">
        <v>150</v>
      </c>
      <c r="AJ172" s="155">
        <v>300</v>
      </c>
      <c r="AK172" s="154">
        <v>0.15</v>
      </c>
      <c r="AL172" s="153">
        <v>0.3</v>
      </c>
      <c r="AP172" s="63">
        <v>1</v>
      </c>
    </row>
    <row r="173" spans="1:42" ht="15.75">
      <c r="H173" s="21"/>
      <c r="I173" s="21"/>
      <c r="J173" s="32" t="s">
        <v>903</v>
      </c>
      <c r="K173" s="32"/>
      <c r="S173" s="157" t="s">
        <v>576</v>
      </c>
      <c r="T173" s="156">
        <f>(U173+V173)/2</f>
        <v>10</v>
      </c>
      <c r="U173" s="155">
        <v>5</v>
      </c>
      <c r="V173" s="155">
        <v>15</v>
      </c>
      <c r="W173" s="154">
        <v>5.0000000000000001E-3</v>
      </c>
      <c r="X173" s="153">
        <v>1.4999999999999999E-2</v>
      </c>
      <c r="Z173" s="156" t="s">
        <v>757</v>
      </c>
      <c r="AA173" s="162">
        <f t="shared" si="5"/>
        <v>275</v>
      </c>
      <c r="AB173" s="155">
        <v>150</v>
      </c>
      <c r="AC173" s="155">
        <v>400</v>
      </c>
      <c r="AD173" s="154">
        <v>0.15</v>
      </c>
      <c r="AE173" s="153">
        <v>0.4</v>
      </c>
      <c r="AG173" s="161">
        <f t="shared" si="6"/>
        <v>225</v>
      </c>
      <c r="AH173" s="156" t="s">
        <v>902</v>
      </c>
      <c r="AI173" s="155">
        <v>150</v>
      </c>
      <c r="AJ173" s="155">
        <v>300</v>
      </c>
      <c r="AK173" s="154">
        <v>0.15</v>
      </c>
      <c r="AL173" s="153">
        <v>0.3</v>
      </c>
      <c r="AP173" s="63">
        <v>1</v>
      </c>
    </row>
    <row r="174" spans="1:42" ht="18">
      <c r="B174" s="23" t="s">
        <v>901</v>
      </c>
      <c r="H174" s="21"/>
      <c r="I174" s="21"/>
      <c r="J174" s="32" t="s">
        <v>900</v>
      </c>
      <c r="K174" s="32"/>
      <c r="Z174" s="156" t="s">
        <v>752</v>
      </c>
      <c r="AA174" s="162">
        <f t="shared" si="5"/>
        <v>240</v>
      </c>
      <c r="AB174" s="155">
        <v>180</v>
      </c>
      <c r="AC174" s="155">
        <v>300</v>
      </c>
      <c r="AD174" s="154">
        <v>0.18</v>
      </c>
      <c r="AE174" s="153">
        <v>0.3</v>
      </c>
      <c r="AG174" s="161">
        <f t="shared" si="6"/>
        <v>236.59</v>
      </c>
      <c r="AH174" s="156" t="s">
        <v>842</v>
      </c>
      <c r="AI174" s="155">
        <v>236.59</v>
      </c>
      <c r="AJ174" s="155">
        <v>236.59</v>
      </c>
      <c r="AK174" s="154" t="s">
        <v>841</v>
      </c>
      <c r="AL174" s="153" t="s">
        <v>841</v>
      </c>
      <c r="AP174" s="63">
        <v>1</v>
      </c>
    </row>
    <row r="175" spans="1:42" ht="18">
      <c r="B175" t="s">
        <v>899</v>
      </c>
      <c r="H175" s="21"/>
      <c r="I175" s="21"/>
      <c r="J175" s="156" t="s">
        <v>860</v>
      </c>
      <c r="K175" s="156">
        <v>300</v>
      </c>
      <c r="L175" s="155">
        <v>200</v>
      </c>
      <c r="M175" s="155">
        <v>400</v>
      </c>
      <c r="N175" s="154">
        <v>0.2</v>
      </c>
      <c r="O175" s="153">
        <v>0.4</v>
      </c>
      <c r="S175" s="23" t="s">
        <v>898</v>
      </c>
      <c r="Z175" s="156" t="s">
        <v>897</v>
      </c>
      <c r="AA175" s="162">
        <f t="shared" si="5"/>
        <v>120</v>
      </c>
      <c r="AB175" s="155">
        <v>90</v>
      </c>
      <c r="AC175" s="155">
        <v>150</v>
      </c>
      <c r="AD175" s="154">
        <v>0.09</v>
      </c>
      <c r="AE175" s="153">
        <v>0.15</v>
      </c>
      <c r="AG175" s="161">
        <f t="shared" si="6"/>
        <v>240</v>
      </c>
      <c r="AH175" s="156" t="s">
        <v>896</v>
      </c>
      <c r="AI175" s="155">
        <v>180</v>
      </c>
      <c r="AJ175" s="155">
        <v>300</v>
      </c>
      <c r="AK175" s="154">
        <v>0.18</v>
      </c>
      <c r="AL175" s="153">
        <v>0.3</v>
      </c>
      <c r="AP175" s="63">
        <v>1</v>
      </c>
    </row>
    <row r="176" spans="1:42" ht="15.75">
      <c r="B176" s="32" t="s">
        <v>895</v>
      </c>
      <c r="H176" s="21"/>
      <c r="I176" s="21"/>
      <c r="S176" s="32" t="s">
        <v>894</v>
      </c>
      <c r="Z176" s="156" t="s">
        <v>893</v>
      </c>
      <c r="AA176" s="162">
        <f t="shared" si="5"/>
        <v>40</v>
      </c>
      <c r="AB176" s="155">
        <v>20</v>
      </c>
      <c r="AC176" s="155">
        <v>60</v>
      </c>
      <c r="AD176" s="154">
        <v>0.02</v>
      </c>
      <c r="AE176" s="153">
        <v>0.06</v>
      </c>
      <c r="AG176" s="161">
        <f t="shared" si="6"/>
        <v>240</v>
      </c>
      <c r="AH176" s="156" t="s">
        <v>802</v>
      </c>
      <c r="AI176" s="155">
        <v>180</v>
      </c>
      <c r="AJ176" s="155">
        <v>300</v>
      </c>
      <c r="AK176" s="154">
        <v>0.18</v>
      </c>
      <c r="AL176" s="153">
        <v>0.3</v>
      </c>
      <c r="AP176" s="63">
        <v>1</v>
      </c>
    </row>
    <row r="177" spans="2:42" ht="18">
      <c r="B177" s="32" t="s">
        <v>892</v>
      </c>
      <c r="H177" s="21"/>
      <c r="I177" s="21"/>
      <c r="J177" s="23" t="s">
        <v>891</v>
      </c>
      <c r="K177" s="23"/>
      <c r="S177" s="31" t="s">
        <v>890</v>
      </c>
      <c r="Z177" s="156" t="s">
        <v>889</v>
      </c>
      <c r="AA177" s="162">
        <f t="shared" si="5"/>
        <v>97.5</v>
      </c>
      <c r="AB177" s="155">
        <v>75</v>
      </c>
      <c r="AC177" s="155">
        <v>120</v>
      </c>
      <c r="AD177" s="154">
        <v>7.4999999999999997E-2</v>
      </c>
      <c r="AE177" s="153">
        <v>0.12</v>
      </c>
      <c r="AG177" s="161">
        <f t="shared" si="6"/>
        <v>240</v>
      </c>
      <c r="AH177" s="156" t="s">
        <v>752</v>
      </c>
      <c r="AI177" s="155">
        <v>180</v>
      </c>
      <c r="AJ177" s="155">
        <v>300</v>
      </c>
      <c r="AK177" s="154">
        <v>0.18</v>
      </c>
      <c r="AL177" s="153">
        <v>0.3</v>
      </c>
      <c r="AP177" s="63">
        <v>1</v>
      </c>
    </row>
    <row r="178" spans="2:42" ht="15.75">
      <c r="B178" s="156" t="s">
        <v>852</v>
      </c>
      <c r="C178" s="156">
        <f>(D178+E178)/2</f>
        <v>350</v>
      </c>
      <c r="D178" s="155">
        <v>250</v>
      </c>
      <c r="E178" s="155">
        <v>450</v>
      </c>
      <c r="F178" s="154">
        <v>0.25</v>
      </c>
      <c r="G178" s="153">
        <v>0.45</v>
      </c>
      <c r="H178" s="21"/>
      <c r="I178" s="21"/>
      <c r="J178" t="s">
        <v>888</v>
      </c>
      <c r="S178" s="157" t="s">
        <v>887</v>
      </c>
      <c r="T178" s="160">
        <f>(U178+V178)/2</f>
        <v>29.57</v>
      </c>
      <c r="U178" s="155">
        <v>29.57</v>
      </c>
      <c r="V178" s="155">
        <v>29.57</v>
      </c>
      <c r="W178" s="154" t="s">
        <v>886</v>
      </c>
      <c r="X178" s="153" t="s">
        <v>886</v>
      </c>
      <c r="Z178" s="156" t="s">
        <v>885</v>
      </c>
      <c r="AA178" s="162">
        <f t="shared" si="5"/>
        <v>200</v>
      </c>
      <c r="AB178" s="155">
        <v>150</v>
      </c>
      <c r="AC178" s="155">
        <v>250</v>
      </c>
      <c r="AD178" s="154">
        <v>0.15</v>
      </c>
      <c r="AE178" s="153">
        <v>0.25</v>
      </c>
      <c r="AG178" s="161">
        <f t="shared" si="6"/>
        <v>250</v>
      </c>
      <c r="AH178" s="156" t="s">
        <v>884</v>
      </c>
      <c r="AI178" s="155">
        <v>200</v>
      </c>
      <c r="AJ178" s="155">
        <v>300</v>
      </c>
      <c r="AK178" s="154">
        <v>0.2</v>
      </c>
      <c r="AL178" s="153">
        <v>0.3</v>
      </c>
      <c r="AP178" s="63">
        <v>1</v>
      </c>
    </row>
    <row r="179" spans="2:42" ht="15.75">
      <c r="H179" s="21"/>
      <c r="I179" s="21"/>
      <c r="J179" s="32" t="s">
        <v>883</v>
      </c>
      <c r="K179" s="32"/>
      <c r="Z179" s="156" t="s">
        <v>864</v>
      </c>
      <c r="AA179" s="162">
        <f t="shared" si="5"/>
        <v>300</v>
      </c>
      <c r="AB179" s="155">
        <v>200</v>
      </c>
      <c r="AC179" s="155">
        <v>400</v>
      </c>
      <c r="AD179" s="154">
        <v>0.2</v>
      </c>
      <c r="AE179" s="153">
        <v>0.4</v>
      </c>
      <c r="AG179" s="161">
        <f t="shared" si="6"/>
        <v>250</v>
      </c>
      <c r="AH179" s="156" t="s">
        <v>815</v>
      </c>
      <c r="AI179" s="155">
        <v>200</v>
      </c>
      <c r="AJ179" s="155">
        <v>300</v>
      </c>
      <c r="AK179" s="154">
        <v>0.2</v>
      </c>
      <c r="AL179" s="153">
        <v>0.3</v>
      </c>
      <c r="AP179" s="63">
        <v>1</v>
      </c>
    </row>
    <row r="180" spans="2:42" ht="18">
      <c r="B180" s="23" t="s">
        <v>882</v>
      </c>
      <c r="C180" s="23"/>
      <c r="H180" s="21"/>
      <c r="I180" s="21"/>
      <c r="J180" s="32" t="s">
        <v>881</v>
      </c>
      <c r="K180" s="32"/>
      <c r="S180" s="23" t="s">
        <v>880</v>
      </c>
      <c r="Z180" s="156" t="s">
        <v>879</v>
      </c>
      <c r="AA180" s="162">
        <f t="shared" si="5"/>
        <v>120</v>
      </c>
      <c r="AB180" s="155">
        <v>90</v>
      </c>
      <c r="AC180" s="155">
        <v>150</v>
      </c>
      <c r="AD180" s="154">
        <v>0.09</v>
      </c>
      <c r="AE180" s="153">
        <v>0.15</v>
      </c>
      <c r="AG180" s="161">
        <f t="shared" si="6"/>
        <v>250</v>
      </c>
      <c r="AH180" s="156" t="s">
        <v>772</v>
      </c>
      <c r="AI180" s="155">
        <v>200</v>
      </c>
      <c r="AJ180" s="155">
        <v>300</v>
      </c>
      <c r="AK180" s="154">
        <v>0.2</v>
      </c>
      <c r="AL180" s="153">
        <v>0.3</v>
      </c>
      <c r="AP180" s="63">
        <v>1</v>
      </c>
    </row>
    <row r="181" spans="2:42" ht="15.75">
      <c r="B181" t="s">
        <v>878</v>
      </c>
      <c r="H181" s="21"/>
      <c r="I181" s="21"/>
      <c r="J181" s="156" t="s">
        <v>861</v>
      </c>
      <c r="K181" s="156">
        <v>200</v>
      </c>
      <c r="L181" s="155">
        <v>150</v>
      </c>
      <c r="M181" s="155">
        <v>250</v>
      </c>
      <c r="N181" s="154">
        <v>0.15</v>
      </c>
      <c r="O181" s="153">
        <v>0.25</v>
      </c>
      <c r="S181" s="32" t="s">
        <v>877</v>
      </c>
      <c r="Z181" s="156" t="s">
        <v>876</v>
      </c>
      <c r="AA181" s="162">
        <f t="shared" si="5"/>
        <v>120</v>
      </c>
      <c r="AB181" s="155">
        <v>90</v>
      </c>
      <c r="AC181" s="155">
        <v>150</v>
      </c>
      <c r="AD181" s="154">
        <v>0.09</v>
      </c>
      <c r="AE181" s="153">
        <v>0.15</v>
      </c>
      <c r="AG181" s="161">
        <f t="shared" si="6"/>
        <v>275</v>
      </c>
      <c r="AH181" s="156" t="s">
        <v>875</v>
      </c>
      <c r="AI181" s="155">
        <v>200</v>
      </c>
      <c r="AJ181" s="155">
        <v>350</v>
      </c>
      <c r="AK181" s="154">
        <v>0.2</v>
      </c>
      <c r="AL181" s="153">
        <v>0.35</v>
      </c>
      <c r="AP181" s="63">
        <v>1</v>
      </c>
    </row>
    <row r="182" spans="2:42" ht="15.75">
      <c r="B182" s="32" t="s">
        <v>874</v>
      </c>
      <c r="C182" s="32"/>
      <c r="H182" s="21"/>
      <c r="I182" s="21"/>
      <c r="S182" s="32" t="s">
        <v>873</v>
      </c>
      <c r="Z182" s="156" t="s">
        <v>872</v>
      </c>
      <c r="AA182" s="162">
        <f t="shared" si="5"/>
        <v>200</v>
      </c>
      <c r="AB182" s="155">
        <v>150</v>
      </c>
      <c r="AC182" s="155">
        <v>250</v>
      </c>
      <c r="AD182" s="154">
        <v>0.15</v>
      </c>
      <c r="AE182" s="153">
        <v>0.25</v>
      </c>
      <c r="AG182" s="161">
        <f t="shared" si="6"/>
        <v>275</v>
      </c>
      <c r="AH182" s="156" t="s">
        <v>757</v>
      </c>
      <c r="AI182" s="155">
        <v>150</v>
      </c>
      <c r="AJ182" s="155">
        <v>400</v>
      </c>
      <c r="AK182" s="154">
        <v>0.15</v>
      </c>
      <c r="AL182" s="153">
        <v>0.4</v>
      </c>
      <c r="AP182" s="63">
        <v>1</v>
      </c>
    </row>
    <row r="183" spans="2:42" ht="18">
      <c r="B183" s="32" t="s">
        <v>871</v>
      </c>
      <c r="C183" s="32"/>
      <c r="H183" s="21"/>
      <c r="I183" s="21"/>
      <c r="J183" s="23" t="s">
        <v>870</v>
      </c>
      <c r="K183" s="23"/>
      <c r="S183" s="157" t="s">
        <v>869</v>
      </c>
      <c r="T183" s="156">
        <f>(U183+V183)/2</f>
        <v>30</v>
      </c>
      <c r="U183" s="155">
        <v>30</v>
      </c>
      <c r="V183" s="155">
        <v>30</v>
      </c>
      <c r="W183" s="154">
        <v>0.03</v>
      </c>
      <c r="X183" s="154">
        <v>0.03</v>
      </c>
      <c r="Z183" s="156" t="s">
        <v>868</v>
      </c>
      <c r="AA183" s="162">
        <f t="shared" si="5"/>
        <v>45</v>
      </c>
      <c r="AB183" s="155">
        <v>30</v>
      </c>
      <c r="AC183" s="155">
        <v>60</v>
      </c>
      <c r="AD183" s="154">
        <v>0.03</v>
      </c>
      <c r="AE183" s="153">
        <v>0.06</v>
      </c>
      <c r="AG183" s="161">
        <f t="shared" si="6"/>
        <v>300</v>
      </c>
      <c r="AH183" s="156" t="s">
        <v>867</v>
      </c>
      <c r="AI183" s="155">
        <v>200</v>
      </c>
      <c r="AJ183" s="155">
        <v>400</v>
      </c>
      <c r="AK183" s="154">
        <v>0.2</v>
      </c>
      <c r="AL183" s="153">
        <v>0.4</v>
      </c>
      <c r="AP183" s="63">
        <v>1</v>
      </c>
    </row>
    <row r="184" spans="2:42" ht="15.75">
      <c r="B184" s="156" t="s">
        <v>866</v>
      </c>
      <c r="C184" s="156">
        <f>(D184+E184)/2</f>
        <v>60</v>
      </c>
      <c r="D184" s="155">
        <v>30</v>
      </c>
      <c r="E184" s="155">
        <v>90</v>
      </c>
      <c r="F184" s="154">
        <v>0.03</v>
      </c>
      <c r="G184" s="153">
        <v>0.09</v>
      </c>
      <c r="H184" s="21"/>
      <c r="I184" s="21"/>
      <c r="J184" t="s">
        <v>865</v>
      </c>
      <c r="Z184" s="156" t="s">
        <v>860</v>
      </c>
      <c r="AA184" s="162">
        <f t="shared" si="5"/>
        <v>300</v>
      </c>
      <c r="AB184" s="155">
        <v>200</v>
      </c>
      <c r="AC184" s="155">
        <v>400</v>
      </c>
      <c r="AD184" s="154">
        <v>0.2</v>
      </c>
      <c r="AE184" s="153">
        <v>0.4</v>
      </c>
      <c r="AG184" s="161">
        <f t="shared" si="6"/>
        <v>300</v>
      </c>
      <c r="AH184" s="156" t="s">
        <v>864</v>
      </c>
      <c r="AI184" s="155">
        <v>200</v>
      </c>
      <c r="AJ184" s="155">
        <v>400</v>
      </c>
      <c r="AK184" s="154">
        <v>0.2</v>
      </c>
      <c r="AL184" s="153">
        <v>0.4</v>
      </c>
      <c r="AP184" s="63">
        <v>1</v>
      </c>
    </row>
    <row r="185" spans="2:42" ht="18">
      <c r="H185" s="21"/>
      <c r="I185" s="21"/>
      <c r="J185" s="32" t="s">
        <v>863</v>
      </c>
      <c r="K185" s="32"/>
      <c r="S185" s="23" t="s">
        <v>862</v>
      </c>
      <c r="Z185" s="156" t="s">
        <v>861</v>
      </c>
      <c r="AA185" s="162">
        <f t="shared" si="5"/>
        <v>200</v>
      </c>
      <c r="AB185" s="155">
        <v>150</v>
      </c>
      <c r="AC185" s="155">
        <v>250</v>
      </c>
      <c r="AD185" s="154">
        <v>0.15</v>
      </c>
      <c r="AE185" s="153">
        <v>0.25</v>
      </c>
      <c r="AG185" s="161">
        <f t="shared" si="6"/>
        <v>300</v>
      </c>
      <c r="AH185" s="156" t="s">
        <v>860</v>
      </c>
      <c r="AI185" s="155">
        <v>200</v>
      </c>
      <c r="AJ185" s="155">
        <v>400</v>
      </c>
      <c r="AK185" s="154">
        <v>0.2</v>
      </c>
      <c r="AL185" s="153">
        <v>0.4</v>
      </c>
      <c r="AP185" s="63">
        <v>1</v>
      </c>
    </row>
    <row r="186" spans="2:42" ht="18">
      <c r="B186" s="23" t="s">
        <v>859</v>
      </c>
      <c r="C186" s="23"/>
      <c r="H186" s="21"/>
      <c r="I186" s="21"/>
      <c r="J186" s="32" t="s">
        <v>858</v>
      </c>
      <c r="K186" s="32"/>
      <c r="S186" s="32" t="s">
        <v>857</v>
      </c>
      <c r="Z186" s="156" t="s">
        <v>854</v>
      </c>
      <c r="AA186" s="162">
        <f t="shared" si="5"/>
        <v>120</v>
      </c>
      <c r="AB186" s="155">
        <v>90</v>
      </c>
      <c r="AC186" s="155">
        <v>150</v>
      </c>
      <c r="AD186" s="154">
        <v>0.09</v>
      </c>
      <c r="AE186" s="153">
        <v>0.15</v>
      </c>
      <c r="AG186" s="161">
        <f t="shared" si="6"/>
        <v>350</v>
      </c>
      <c r="AH186" s="156" t="s">
        <v>856</v>
      </c>
      <c r="AI186" s="155">
        <v>200</v>
      </c>
      <c r="AJ186" s="155">
        <v>500</v>
      </c>
      <c r="AK186" s="154">
        <v>0.2</v>
      </c>
      <c r="AL186" s="153">
        <v>0.5</v>
      </c>
      <c r="AP186" s="63">
        <v>1</v>
      </c>
    </row>
    <row r="187" spans="2:42" ht="15.75">
      <c r="B187" s="32" t="s">
        <v>855</v>
      </c>
      <c r="C187" s="32"/>
      <c r="H187" s="21"/>
      <c r="I187" s="21"/>
      <c r="J187" s="156" t="s">
        <v>854</v>
      </c>
      <c r="K187" s="156">
        <v>120</v>
      </c>
      <c r="L187" s="155">
        <v>90</v>
      </c>
      <c r="M187" s="155">
        <v>150</v>
      </c>
      <c r="N187" s="154">
        <v>0.09</v>
      </c>
      <c r="O187" s="153">
        <v>0.15</v>
      </c>
      <c r="S187" s="32" t="s">
        <v>853</v>
      </c>
      <c r="Z187" s="156" t="s">
        <v>842</v>
      </c>
      <c r="AA187" s="162">
        <f t="shared" si="5"/>
        <v>236.59</v>
      </c>
      <c r="AB187" s="155">
        <v>236.59</v>
      </c>
      <c r="AC187" s="155">
        <v>236.59</v>
      </c>
      <c r="AD187" s="154" t="s">
        <v>841</v>
      </c>
      <c r="AE187" s="153" t="s">
        <v>841</v>
      </c>
      <c r="AG187" s="161">
        <f t="shared" si="6"/>
        <v>350</v>
      </c>
      <c r="AH187" s="156" t="s">
        <v>852</v>
      </c>
      <c r="AI187" s="155">
        <v>250</v>
      </c>
      <c r="AJ187" s="155">
        <v>450</v>
      </c>
      <c r="AK187" s="154">
        <v>0.25</v>
      </c>
      <c r="AL187" s="153">
        <v>0.45</v>
      </c>
      <c r="AP187" s="63">
        <v>1</v>
      </c>
    </row>
    <row r="188" spans="2:42" ht="15.75">
      <c r="B188" s="32" t="s">
        <v>851</v>
      </c>
      <c r="C188" s="32"/>
      <c r="H188" s="21"/>
      <c r="I188" s="21"/>
      <c r="S188" s="157" t="s">
        <v>590</v>
      </c>
      <c r="T188" s="156">
        <f>(V188+U188)/2</f>
        <v>150</v>
      </c>
      <c r="U188" s="155">
        <v>120</v>
      </c>
      <c r="V188" s="155">
        <v>180</v>
      </c>
      <c r="W188" s="154">
        <v>0.12</v>
      </c>
      <c r="X188" s="153">
        <v>0.18</v>
      </c>
      <c r="Z188" s="156" t="s">
        <v>814</v>
      </c>
      <c r="AA188" s="162">
        <f t="shared" si="5"/>
        <v>70</v>
      </c>
      <c r="AB188" s="155">
        <v>50</v>
      </c>
      <c r="AC188" s="155">
        <v>90</v>
      </c>
      <c r="AD188" s="154">
        <v>0.05</v>
      </c>
      <c r="AE188" s="153">
        <v>0.09</v>
      </c>
      <c r="AG188" s="161">
        <f t="shared" si="6"/>
        <v>473</v>
      </c>
      <c r="AH188" s="156" t="s">
        <v>777</v>
      </c>
      <c r="AI188" s="155">
        <v>473</v>
      </c>
      <c r="AJ188" s="155">
        <v>473</v>
      </c>
      <c r="AK188" s="154">
        <v>0.47299999999999998</v>
      </c>
      <c r="AL188" s="153">
        <v>0.47299999999999998</v>
      </c>
      <c r="AP188" s="63">
        <v>1</v>
      </c>
    </row>
    <row r="189" spans="2:42" ht="18">
      <c r="B189" s="156" t="s">
        <v>850</v>
      </c>
      <c r="C189" s="156">
        <f>(D189+E189)/2</f>
        <v>195</v>
      </c>
      <c r="D189" s="155">
        <v>150</v>
      </c>
      <c r="E189" s="155">
        <v>240</v>
      </c>
      <c r="F189" s="154">
        <v>0.15</v>
      </c>
      <c r="G189" s="153">
        <v>0.24</v>
      </c>
      <c r="H189" s="21"/>
      <c r="I189" s="21"/>
      <c r="J189" s="23" t="s">
        <v>849</v>
      </c>
      <c r="Z189" s="156" t="s">
        <v>801</v>
      </c>
      <c r="AA189" s="162">
        <f t="shared" si="5"/>
        <v>225</v>
      </c>
      <c r="AB189" s="155">
        <v>150</v>
      </c>
      <c r="AC189" s="155">
        <v>300</v>
      </c>
      <c r="AD189" s="154">
        <v>0.15</v>
      </c>
      <c r="AE189" s="153">
        <v>0.3</v>
      </c>
      <c r="AG189" s="161">
        <f t="shared" si="6"/>
        <v>568</v>
      </c>
      <c r="AH189" s="156" t="s">
        <v>781</v>
      </c>
      <c r="AI189" s="155">
        <v>568</v>
      </c>
      <c r="AJ189" s="155">
        <v>568</v>
      </c>
      <c r="AK189" s="154">
        <v>0.56799999999999995</v>
      </c>
      <c r="AL189" s="153">
        <v>0.56799999999999995</v>
      </c>
      <c r="AP189" s="63">
        <v>1</v>
      </c>
    </row>
    <row r="190" spans="2:42" ht="18">
      <c r="H190" s="21"/>
      <c r="I190" s="21"/>
      <c r="J190" s="32" t="s">
        <v>848</v>
      </c>
      <c r="S190" s="23" t="s">
        <v>847</v>
      </c>
      <c r="AP190" s="63">
        <v>1</v>
      </c>
    </row>
    <row r="191" spans="2:42" ht="18">
      <c r="B191" s="23" t="s">
        <v>846</v>
      </c>
      <c r="C191" s="23"/>
      <c r="H191" s="21"/>
      <c r="I191" s="21"/>
      <c r="J191" s="31" t="s">
        <v>845</v>
      </c>
      <c r="S191" s="32" t="s">
        <v>844</v>
      </c>
      <c r="AP191" s="63">
        <v>1</v>
      </c>
    </row>
    <row r="192" spans="2:42" ht="15.75">
      <c r="B192" s="32" t="s">
        <v>843</v>
      </c>
      <c r="C192" s="32"/>
      <c r="H192" s="21"/>
      <c r="I192" s="21"/>
      <c r="J192" s="156" t="s">
        <v>842</v>
      </c>
      <c r="K192" s="160">
        <v>236.59</v>
      </c>
      <c r="L192" s="155">
        <v>236.59</v>
      </c>
      <c r="M192" s="155">
        <v>236.59</v>
      </c>
      <c r="N192" s="154" t="s">
        <v>841</v>
      </c>
      <c r="O192" s="153" t="s">
        <v>841</v>
      </c>
      <c r="S192" s="32" t="s">
        <v>840</v>
      </c>
      <c r="AP192" s="63">
        <v>1</v>
      </c>
    </row>
    <row r="193" spans="2:42" ht="15.75">
      <c r="B193" s="32" t="s">
        <v>839</v>
      </c>
      <c r="C193" s="32"/>
      <c r="H193" s="21"/>
      <c r="I193" s="21"/>
      <c r="S193" s="159" t="s">
        <v>611</v>
      </c>
      <c r="T193" s="156">
        <v>40</v>
      </c>
      <c r="U193" s="155">
        <v>20</v>
      </c>
      <c r="V193" s="155">
        <v>60</v>
      </c>
      <c r="W193" s="154">
        <v>0.02</v>
      </c>
      <c r="X193" s="153">
        <v>0.06</v>
      </c>
      <c r="AP193" s="63">
        <v>1</v>
      </c>
    </row>
    <row r="194" spans="2:42" ht="18">
      <c r="B194" s="156" t="s">
        <v>838</v>
      </c>
      <c r="C194" s="156">
        <f>(D194+E194)/2</f>
        <v>180</v>
      </c>
      <c r="D194" s="155">
        <v>120</v>
      </c>
      <c r="E194" s="155">
        <v>240</v>
      </c>
      <c r="F194" s="154">
        <v>0.12</v>
      </c>
      <c r="G194" s="153">
        <v>0.24</v>
      </c>
      <c r="H194" s="21"/>
      <c r="I194" s="21"/>
      <c r="J194" s="23" t="s">
        <v>837</v>
      </c>
      <c r="K194" s="23"/>
      <c r="AP194" s="63">
        <v>1</v>
      </c>
    </row>
    <row r="195" spans="2:42" ht="18">
      <c r="H195" s="21"/>
      <c r="I195" s="21"/>
      <c r="J195" t="s">
        <v>836</v>
      </c>
      <c r="S195" s="23" t="s">
        <v>835</v>
      </c>
      <c r="AP195" s="63">
        <v>1</v>
      </c>
    </row>
    <row r="196" spans="2:42" ht="18">
      <c r="B196" s="23" t="s">
        <v>834</v>
      </c>
      <c r="C196" s="23"/>
      <c r="H196" s="21"/>
      <c r="I196" s="21"/>
      <c r="J196" s="32" t="s">
        <v>806</v>
      </c>
      <c r="K196" s="32"/>
      <c r="S196" s="32" t="s">
        <v>833</v>
      </c>
      <c r="AP196" s="63">
        <v>1</v>
      </c>
    </row>
    <row r="197" spans="2:42">
      <c r="B197" s="32" t="s">
        <v>832</v>
      </c>
      <c r="C197" s="32"/>
      <c r="H197" s="21"/>
      <c r="I197" s="21"/>
      <c r="J197" s="32" t="s">
        <v>831</v>
      </c>
      <c r="K197" s="32"/>
      <c r="S197" s="32" t="s">
        <v>830</v>
      </c>
      <c r="AP197" s="63">
        <v>1</v>
      </c>
    </row>
    <row r="198" spans="2:42" ht="15.75">
      <c r="B198" s="32" t="s">
        <v>829</v>
      </c>
      <c r="C198" s="32"/>
      <c r="H198" s="21"/>
      <c r="I198" s="21"/>
      <c r="J198" s="156" t="s">
        <v>828</v>
      </c>
      <c r="K198" s="156">
        <f>(L198+M198)/2</f>
        <v>225</v>
      </c>
      <c r="L198" s="155">
        <v>150</v>
      </c>
      <c r="M198" s="155">
        <v>300</v>
      </c>
      <c r="N198" s="154">
        <v>0.15</v>
      </c>
      <c r="O198" s="153">
        <v>0.3</v>
      </c>
      <c r="S198" s="157" t="s">
        <v>597</v>
      </c>
      <c r="T198" s="156">
        <v>45</v>
      </c>
      <c r="U198" s="155">
        <v>30</v>
      </c>
      <c r="V198" s="155">
        <v>60</v>
      </c>
      <c r="W198" s="154">
        <v>0.03</v>
      </c>
      <c r="X198" s="153">
        <v>0.06</v>
      </c>
      <c r="AP198" s="63">
        <v>1</v>
      </c>
    </row>
    <row r="199" spans="2:42" ht="15.75">
      <c r="B199" s="156" t="s">
        <v>827</v>
      </c>
      <c r="C199" s="156">
        <f>(D199+E199)/2</f>
        <v>90</v>
      </c>
      <c r="D199" s="155">
        <v>60</v>
      </c>
      <c r="E199" s="155">
        <v>120</v>
      </c>
      <c r="F199" s="154">
        <v>0.06</v>
      </c>
      <c r="G199" s="153">
        <v>0.12</v>
      </c>
      <c r="H199" s="21"/>
      <c r="I199" s="21"/>
      <c r="AP199" s="63">
        <v>1</v>
      </c>
    </row>
    <row r="200" spans="2:42" ht="18">
      <c r="H200" s="21"/>
      <c r="I200" s="21"/>
      <c r="J200" s="23" t="s">
        <v>826</v>
      </c>
      <c r="K200" s="23"/>
      <c r="S200" s="23" t="s">
        <v>825</v>
      </c>
      <c r="AP200" s="63">
        <v>1</v>
      </c>
    </row>
    <row r="201" spans="2:42" ht="18">
      <c r="B201" s="23" t="s">
        <v>824</v>
      </c>
      <c r="C201" s="23"/>
      <c r="H201" s="21"/>
      <c r="I201" s="21"/>
      <c r="J201" t="s">
        <v>823</v>
      </c>
      <c r="S201" s="32" t="s">
        <v>822</v>
      </c>
      <c r="AP201" s="63">
        <v>1</v>
      </c>
    </row>
    <row r="202" spans="2:42">
      <c r="B202" s="32" t="s">
        <v>821</v>
      </c>
      <c r="C202" s="32"/>
      <c r="H202" s="21"/>
      <c r="I202" s="21"/>
      <c r="J202" s="32" t="s">
        <v>820</v>
      </c>
      <c r="K202" s="32"/>
      <c r="S202" s="32" t="s">
        <v>819</v>
      </c>
      <c r="AP202" s="63">
        <v>1</v>
      </c>
    </row>
    <row r="203" spans="2:42" ht="15.75">
      <c r="B203" s="32" t="s">
        <v>818</v>
      </c>
      <c r="C203" s="32"/>
      <c r="H203" s="21"/>
      <c r="I203" s="21"/>
      <c r="J203" s="32" t="s">
        <v>817</v>
      </c>
      <c r="K203" s="32"/>
      <c r="S203" s="157" t="s">
        <v>816</v>
      </c>
      <c r="T203" s="156">
        <v>65</v>
      </c>
      <c r="U203" s="155">
        <v>60</v>
      </c>
      <c r="V203" s="155">
        <v>70</v>
      </c>
      <c r="W203" s="154">
        <v>0.06</v>
      </c>
      <c r="X203" s="153">
        <v>7.0000000000000007E-2</v>
      </c>
      <c r="AP203" s="63">
        <v>1</v>
      </c>
    </row>
    <row r="204" spans="2:42" ht="15.75">
      <c r="B204" s="156" t="s">
        <v>815</v>
      </c>
      <c r="C204" s="156">
        <f>(D204+E204)/2</f>
        <v>250</v>
      </c>
      <c r="D204" s="155">
        <v>200</v>
      </c>
      <c r="E204" s="155">
        <v>300</v>
      </c>
      <c r="F204" s="154">
        <v>0.2</v>
      </c>
      <c r="G204" s="153">
        <v>0.3</v>
      </c>
      <c r="H204" s="21"/>
      <c r="I204" s="21"/>
      <c r="J204" s="156" t="s">
        <v>814</v>
      </c>
      <c r="K204" s="156">
        <f>(L204+M204)/2</f>
        <v>70</v>
      </c>
      <c r="L204" s="155">
        <v>50</v>
      </c>
      <c r="M204" s="155">
        <v>90</v>
      </c>
      <c r="N204" s="154">
        <v>0.05</v>
      </c>
      <c r="O204" s="153">
        <v>0.09</v>
      </c>
      <c r="AP204" s="63">
        <v>1</v>
      </c>
    </row>
    <row r="205" spans="2:42" ht="18">
      <c r="H205" s="21"/>
      <c r="I205" s="21"/>
      <c r="S205" s="23" t="s">
        <v>813</v>
      </c>
      <c r="AP205" s="63">
        <v>1</v>
      </c>
    </row>
    <row r="206" spans="2:42" ht="18">
      <c r="B206" s="23" t="s">
        <v>812</v>
      </c>
      <c r="C206" s="23"/>
      <c r="H206" s="21"/>
      <c r="I206" s="21"/>
      <c r="J206" s="23" t="s">
        <v>811</v>
      </c>
      <c r="K206" s="23"/>
      <c r="S206" s="32" t="s">
        <v>759</v>
      </c>
      <c r="AP206" s="63">
        <v>1</v>
      </c>
    </row>
    <row r="207" spans="2:42">
      <c r="B207" t="s">
        <v>810</v>
      </c>
      <c r="H207" s="21"/>
      <c r="I207" s="21"/>
      <c r="J207" t="s">
        <v>809</v>
      </c>
      <c r="S207" s="32" t="s">
        <v>808</v>
      </c>
      <c r="AP207" s="63">
        <v>1</v>
      </c>
    </row>
    <row r="208" spans="2:42" ht="15.75">
      <c r="B208" s="32" t="s">
        <v>807</v>
      </c>
      <c r="C208" s="32"/>
      <c r="H208" s="21"/>
      <c r="I208" s="21"/>
      <c r="J208" s="32" t="s">
        <v>806</v>
      </c>
      <c r="K208" s="32"/>
      <c r="S208" s="159" t="s">
        <v>805</v>
      </c>
      <c r="T208" s="156">
        <v>200</v>
      </c>
      <c r="U208" s="155">
        <v>150</v>
      </c>
      <c r="V208" s="155">
        <v>250</v>
      </c>
      <c r="W208" s="154">
        <v>0.15</v>
      </c>
      <c r="X208" s="153">
        <v>0.25</v>
      </c>
      <c r="AP208" s="63">
        <v>1</v>
      </c>
    </row>
    <row r="209" spans="2:42">
      <c r="B209" s="32" t="s">
        <v>804</v>
      </c>
      <c r="C209" s="32"/>
      <c r="H209" s="21"/>
      <c r="I209" s="21"/>
      <c r="J209" s="32" t="s">
        <v>803</v>
      </c>
      <c r="K209" s="32"/>
      <c r="AP209" s="63">
        <v>1</v>
      </c>
    </row>
    <row r="210" spans="2:42" ht="18">
      <c r="B210" s="156" t="s">
        <v>802</v>
      </c>
      <c r="C210" s="156">
        <f>(D210+E210)/2</f>
        <v>240</v>
      </c>
      <c r="D210" s="155">
        <v>180</v>
      </c>
      <c r="E210" s="155">
        <v>300</v>
      </c>
      <c r="F210" s="154">
        <v>0.18</v>
      </c>
      <c r="G210" s="153">
        <v>0.3</v>
      </c>
      <c r="H210" s="21"/>
      <c r="I210" s="21"/>
      <c r="J210" s="156" t="s">
        <v>801</v>
      </c>
      <c r="K210" s="156">
        <f>(L210+M210)/2</f>
        <v>225</v>
      </c>
      <c r="L210" s="155">
        <v>150</v>
      </c>
      <c r="M210" s="155">
        <v>300</v>
      </c>
      <c r="N210" s="154">
        <v>0.15</v>
      </c>
      <c r="O210" s="153">
        <v>0.3</v>
      </c>
      <c r="S210" s="23" t="s">
        <v>800</v>
      </c>
      <c r="AP210" s="63">
        <v>1</v>
      </c>
    </row>
    <row r="211" spans="2:42">
      <c r="B211" s="158"/>
      <c r="C211" s="158"/>
      <c r="H211" s="21"/>
      <c r="I211" s="21"/>
      <c r="S211" s="32" t="s">
        <v>799</v>
      </c>
      <c r="AP211" s="63">
        <v>1</v>
      </c>
    </row>
    <row r="212" spans="2:42" ht="18">
      <c r="B212" s="23" t="s">
        <v>798</v>
      </c>
      <c r="C212" s="23"/>
      <c r="H212" s="21"/>
      <c r="I212" s="21"/>
      <c r="J212" s="152" t="s">
        <v>797</v>
      </c>
      <c r="K212" s="152"/>
      <c r="S212" s="32" t="s">
        <v>796</v>
      </c>
      <c r="AP212" s="63">
        <v>1</v>
      </c>
    </row>
    <row r="213" spans="2:42" ht="15.75">
      <c r="B213" t="s">
        <v>795</v>
      </c>
      <c r="H213" s="21"/>
      <c r="I213" s="21"/>
      <c r="J213" t="s">
        <v>794</v>
      </c>
      <c r="S213" s="157" t="s">
        <v>581</v>
      </c>
      <c r="T213" s="156">
        <f>(U213+V213)/2</f>
        <v>40</v>
      </c>
      <c r="U213" s="155">
        <v>20</v>
      </c>
      <c r="V213" s="155">
        <v>60</v>
      </c>
      <c r="W213" s="154">
        <v>0.02</v>
      </c>
      <c r="X213" s="153">
        <v>0.06</v>
      </c>
      <c r="AP213" s="63">
        <v>1</v>
      </c>
    </row>
    <row r="214" spans="2:42">
      <c r="B214" s="32" t="s">
        <v>793</v>
      </c>
      <c r="C214" s="32"/>
      <c r="H214" s="21"/>
      <c r="I214" s="21"/>
      <c r="J214" t="s">
        <v>792</v>
      </c>
      <c r="AP214" s="63">
        <v>1</v>
      </c>
    </row>
    <row r="215" spans="2:42">
      <c r="B215" s="32" t="s">
        <v>791</v>
      </c>
      <c r="C215" s="32"/>
      <c r="H215" s="21"/>
      <c r="I215" s="21"/>
      <c r="AP215" s="63">
        <v>1</v>
      </c>
    </row>
    <row r="216" spans="2:42" ht="15.75">
      <c r="B216" s="156" t="s">
        <v>790</v>
      </c>
      <c r="C216" s="156">
        <f>(D216+E216)/2</f>
        <v>45</v>
      </c>
      <c r="D216" s="155">
        <v>30</v>
      </c>
      <c r="E216" s="155">
        <v>60</v>
      </c>
      <c r="F216" s="154">
        <v>0.03</v>
      </c>
      <c r="G216" s="153">
        <v>0.06</v>
      </c>
      <c r="H216" s="21"/>
      <c r="I216" s="21"/>
      <c r="AP216" s="63">
        <v>1</v>
      </c>
    </row>
    <row r="217" spans="2:42">
      <c r="H217" s="21"/>
      <c r="I217" s="21"/>
      <c r="AP217" s="63">
        <v>1</v>
      </c>
    </row>
    <row r="218" spans="2:42" ht="18">
      <c r="B218" s="23" t="s">
        <v>789</v>
      </c>
      <c r="C218" s="23"/>
      <c r="H218" s="21"/>
      <c r="I218" s="21"/>
      <c r="AP218" s="63">
        <v>1</v>
      </c>
    </row>
    <row r="219" spans="2:42">
      <c r="B219" t="s">
        <v>788</v>
      </c>
      <c r="H219" s="21"/>
      <c r="I219" s="21"/>
      <c r="AP219" s="63">
        <v>1</v>
      </c>
    </row>
    <row r="220" spans="2:42">
      <c r="B220" s="32" t="s">
        <v>787</v>
      </c>
      <c r="C220" s="32"/>
      <c r="H220" s="21"/>
      <c r="I220" s="21"/>
      <c r="AP220" s="63">
        <v>1</v>
      </c>
    </row>
    <row r="221" spans="2:42">
      <c r="B221" s="32" t="s">
        <v>786</v>
      </c>
      <c r="C221" s="32"/>
      <c r="H221" s="21"/>
      <c r="I221" s="21"/>
      <c r="AP221" s="63">
        <v>1</v>
      </c>
    </row>
    <row r="222" spans="2:42" ht="15.75">
      <c r="B222" s="156" t="s">
        <v>785</v>
      </c>
      <c r="C222" s="156">
        <f>(D222+E222)/2</f>
        <v>105</v>
      </c>
      <c r="D222" s="155">
        <v>90</v>
      </c>
      <c r="E222" s="155">
        <v>120</v>
      </c>
      <c r="F222" s="154">
        <v>0.09</v>
      </c>
      <c r="G222" s="153">
        <v>0.12</v>
      </c>
      <c r="H222" s="21"/>
      <c r="I222" s="21"/>
      <c r="AP222" s="63">
        <v>1</v>
      </c>
    </row>
    <row r="223" spans="2:42">
      <c r="H223" s="21"/>
      <c r="I223" s="21"/>
      <c r="AP223" s="63">
        <v>1</v>
      </c>
    </row>
    <row r="224" spans="2:42" ht="18">
      <c r="B224" s="23" t="s">
        <v>784</v>
      </c>
      <c r="H224" s="21"/>
      <c r="I224" s="21"/>
      <c r="AP224" s="63">
        <v>1</v>
      </c>
    </row>
    <row r="225" spans="2:42">
      <c r="B225" s="32" t="s">
        <v>783</v>
      </c>
      <c r="H225" s="21"/>
      <c r="I225" s="21"/>
      <c r="AP225" s="63">
        <v>1</v>
      </c>
    </row>
    <row r="226" spans="2:42">
      <c r="B226" s="32" t="s">
        <v>782</v>
      </c>
      <c r="H226" s="21"/>
      <c r="I226" s="21"/>
      <c r="AP226" s="63">
        <v>1</v>
      </c>
    </row>
    <row r="227" spans="2:42" ht="15.75">
      <c r="B227" s="156" t="s">
        <v>781</v>
      </c>
      <c r="C227" s="156">
        <f>(D227+E227)/2</f>
        <v>568</v>
      </c>
      <c r="D227" s="155">
        <v>568</v>
      </c>
      <c r="E227" s="155">
        <v>568</v>
      </c>
      <c r="F227" s="154">
        <v>0.56799999999999995</v>
      </c>
      <c r="G227" s="153">
        <v>0.56799999999999995</v>
      </c>
      <c r="H227" s="21"/>
      <c r="I227" s="21"/>
      <c r="AP227" s="63">
        <v>1</v>
      </c>
    </row>
    <row r="228" spans="2:42">
      <c r="H228" s="21"/>
      <c r="I228" s="21"/>
      <c r="AP228" s="63">
        <v>1</v>
      </c>
    </row>
    <row r="229" spans="2:42" ht="18">
      <c r="B229" s="23" t="s">
        <v>780</v>
      </c>
      <c r="H229" s="21"/>
      <c r="I229" s="21"/>
      <c r="AP229" s="63">
        <v>1</v>
      </c>
    </row>
    <row r="230" spans="2:42">
      <c r="B230" s="32" t="s">
        <v>779</v>
      </c>
      <c r="H230" s="21"/>
      <c r="I230" s="21"/>
      <c r="AP230" s="63">
        <v>1</v>
      </c>
    </row>
    <row r="231" spans="2:42">
      <c r="B231" s="32" t="s">
        <v>778</v>
      </c>
      <c r="H231" s="21"/>
      <c r="I231" s="21"/>
      <c r="AP231" s="63">
        <v>1</v>
      </c>
    </row>
    <row r="232" spans="2:42" ht="15.75">
      <c r="B232" s="156" t="s">
        <v>777</v>
      </c>
      <c r="C232" s="156">
        <f>(D232+E232)/2</f>
        <v>473</v>
      </c>
      <c r="D232" s="155">
        <v>473</v>
      </c>
      <c r="E232" s="155">
        <v>473</v>
      </c>
      <c r="F232" s="154">
        <v>0.47299999999999998</v>
      </c>
      <c r="G232" s="154">
        <v>0.47299999999999998</v>
      </c>
      <c r="H232" s="21"/>
      <c r="I232" s="21"/>
      <c r="AP232" s="63">
        <v>1</v>
      </c>
    </row>
    <row r="233" spans="2:42">
      <c r="H233" s="21"/>
      <c r="I233" s="21"/>
      <c r="AP233" s="63">
        <v>1</v>
      </c>
    </row>
    <row r="234" spans="2:42" ht="18">
      <c r="B234" s="23" t="s">
        <v>776</v>
      </c>
      <c r="C234" s="23"/>
      <c r="H234" s="21"/>
      <c r="I234" s="21"/>
      <c r="AP234" s="63">
        <v>1</v>
      </c>
    </row>
    <row r="235" spans="2:42">
      <c r="B235" t="s">
        <v>775</v>
      </c>
      <c r="H235" s="21"/>
      <c r="I235" s="21"/>
      <c r="AP235" s="63">
        <v>1</v>
      </c>
    </row>
    <row r="236" spans="2:42">
      <c r="B236" s="32" t="s">
        <v>774</v>
      </c>
      <c r="C236" s="32"/>
      <c r="H236" s="21"/>
      <c r="I236" s="21"/>
      <c r="AP236" s="63">
        <v>1</v>
      </c>
    </row>
    <row r="237" spans="2:42">
      <c r="B237" s="32" t="s">
        <v>773</v>
      </c>
      <c r="C237" s="32"/>
      <c r="H237" s="21"/>
      <c r="I237" s="21"/>
      <c r="AP237" s="63">
        <v>1</v>
      </c>
    </row>
    <row r="238" spans="2:42" ht="15.75">
      <c r="B238" s="156" t="s">
        <v>772</v>
      </c>
      <c r="C238" s="156">
        <f>(D238+E238)/2</f>
        <v>250</v>
      </c>
      <c r="D238" s="155">
        <v>200</v>
      </c>
      <c r="E238" s="155">
        <v>300</v>
      </c>
      <c r="F238" s="154">
        <v>0.2</v>
      </c>
      <c r="G238" s="153">
        <v>0.3</v>
      </c>
      <c r="H238" s="21"/>
      <c r="I238" s="21"/>
      <c r="AP238" s="63">
        <v>1</v>
      </c>
    </row>
    <row r="239" spans="2:42">
      <c r="H239" s="21"/>
      <c r="I239" s="21"/>
      <c r="AP239" s="63">
        <v>1</v>
      </c>
    </row>
    <row r="240" spans="2:42" ht="18">
      <c r="B240" s="23" t="s">
        <v>771</v>
      </c>
      <c r="C240" s="23"/>
      <c r="H240" s="21"/>
      <c r="I240" s="21"/>
      <c r="AP240" s="63">
        <v>1</v>
      </c>
    </row>
    <row r="241" spans="2:42">
      <c r="B241" t="s">
        <v>770</v>
      </c>
      <c r="H241" s="21"/>
      <c r="I241" s="21"/>
      <c r="AP241" s="63">
        <v>1</v>
      </c>
    </row>
    <row r="242" spans="2:42">
      <c r="B242" s="32" t="s">
        <v>769</v>
      </c>
      <c r="C242" s="32"/>
      <c r="H242" s="21"/>
      <c r="I242" s="21"/>
      <c r="AP242" s="63">
        <v>1</v>
      </c>
    </row>
    <row r="243" spans="2:42">
      <c r="B243" s="32" t="s">
        <v>768</v>
      </c>
      <c r="C243" s="32"/>
      <c r="H243" s="21"/>
      <c r="I243" s="21"/>
      <c r="AP243" s="63">
        <v>1</v>
      </c>
    </row>
    <row r="244" spans="2:42" ht="15.75">
      <c r="B244" s="156" t="s">
        <v>767</v>
      </c>
      <c r="C244" s="156">
        <f>(D244+E244)/2</f>
        <v>225</v>
      </c>
      <c r="D244" s="155">
        <v>150</v>
      </c>
      <c r="E244" s="155">
        <v>300</v>
      </c>
      <c r="F244" s="154">
        <v>0.15</v>
      </c>
      <c r="G244" s="153">
        <v>0.3</v>
      </c>
      <c r="H244" s="21"/>
      <c r="I244" s="21"/>
      <c r="AP244" s="63">
        <v>1</v>
      </c>
    </row>
    <row r="245" spans="2:42">
      <c r="H245" s="21"/>
      <c r="I245" s="21"/>
      <c r="AP245" s="63">
        <v>1</v>
      </c>
    </row>
    <row r="246" spans="2:42" ht="18">
      <c r="B246" s="23" t="s">
        <v>766</v>
      </c>
      <c r="C246" s="23"/>
      <c r="H246" s="21"/>
      <c r="I246" s="21"/>
      <c r="AP246" s="63">
        <v>1</v>
      </c>
    </row>
    <row r="247" spans="2:42">
      <c r="B247" t="s">
        <v>765</v>
      </c>
      <c r="H247" s="21"/>
      <c r="I247" s="21"/>
      <c r="AP247" s="63">
        <v>1</v>
      </c>
    </row>
    <row r="248" spans="2:42">
      <c r="B248" s="32" t="s">
        <v>764</v>
      </c>
      <c r="C248" s="32"/>
      <c r="H248" s="21"/>
      <c r="I248" s="21"/>
      <c r="AP248" s="63">
        <v>1</v>
      </c>
    </row>
    <row r="249" spans="2:42">
      <c r="B249" s="32" t="s">
        <v>763</v>
      </c>
      <c r="C249" s="32"/>
      <c r="H249" s="21"/>
      <c r="I249" s="21"/>
      <c r="AP249" s="63">
        <v>1</v>
      </c>
    </row>
    <row r="250" spans="2:42" ht="15.75">
      <c r="B250" s="156" t="s">
        <v>762</v>
      </c>
      <c r="C250" s="156">
        <f>(D250+E250)/2</f>
        <v>45</v>
      </c>
      <c r="D250" s="155">
        <v>30</v>
      </c>
      <c r="E250" s="155">
        <v>60</v>
      </c>
      <c r="F250" s="154">
        <v>0.03</v>
      </c>
      <c r="G250" s="153">
        <v>0.06</v>
      </c>
      <c r="H250" s="21"/>
      <c r="I250" s="21"/>
      <c r="AP250" s="63">
        <v>1</v>
      </c>
    </row>
    <row r="251" spans="2:42">
      <c r="H251" s="21"/>
      <c r="I251" s="21"/>
      <c r="AP251" s="63">
        <v>1</v>
      </c>
    </row>
    <row r="252" spans="2:42" ht="18">
      <c r="B252" s="23" t="s">
        <v>761</v>
      </c>
      <c r="C252" s="23"/>
      <c r="H252" s="21"/>
      <c r="I252" s="21"/>
      <c r="AP252" s="63">
        <v>1</v>
      </c>
    </row>
    <row r="253" spans="2:42">
      <c r="B253" t="s">
        <v>760</v>
      </c>
      <c r="H253" s="21"/>
      <c r="I253" s="21"/>
      <c r="AP253" s="63">
        <v>1</v>
      </c>
    </row>
    <row r="254" spans="2:42">
      <c r="B254" s="32" t="s">
        <v>759</v>
      </c>
      <c r="C254" s="32"/>
      <c r="H254" s="21"/>
      <c r="I254" s="21"/>
      <c r="AP254" s="63">
        <v>1</v>
      </c>
    </row>
    <row r="255" spans="2:42">
      <c r="B255" s="32" t="s">
        <v>758</v>
      </c>
      <c r="C255" s="32"/>
      <c r="H255" s="21"/>
      <c r="I255" s="21"/>
      <c r="AP255" s="63">
        <v>1</v>
      </c>
    </row>
    <row r="256" spans="2:42" ht="15.75">
      <c r="B256" s="156" t="s">
        <v>757</v>
      </c>
      <c r="C256" s="156">
        <f>(D256+E256)/2</f>
        <v>275</v>
      </c>
      <c r="D256" s="155">
        <v>150</v>
      </c>
      <c r="E256" s="155">
        <v>400</v>
      </c>
      <c r="F256" s="154">
        <v>0.15</v>
      </c>
      <c r="G256" s="153">
        <v>0.4</v>
      </c>
      <c r="H256" s="21"/>
      <c r="I256" s="21"/>
      <c r="AP256" s="63">
        <v>1</v>
      </c>
    </row>
    <row r="257" spans="1:44">
      <c r="H257" s="21"/>
      <c r="I257" s="21"/>
      <c r="AP257" s="63">
        <v>1</v>
      </c>
    </row>
    <row r="258" spans="1:44" ht="18">
      <c r="B258" s="23" t="s">
        <v>756</v>
      </c>
      <c r="C258" s="23"/>
      <c r="H258" s="21"/>
      <c r="I258" s="21"/>
      <c r="AP258" s="63">
        <v>1</v>
      </c>
    </row>
    <row r="259" spans="1:44">
      <c r="B259" t="s">
        <v>755</v>
      </c>
      <c r="H259" s="21"/>
      <c r="I259" s="21"/>
      <c r="AP259" s="63">
        <v>1</v>
      </c>
    </row>
    <row r="260" spans="1:44">
      <c r="B260" s="32" t="s">
        <v>754</v>
      </c>
      <c r="C260" s="32"/>
      <c r="H260" s="21"/>
      <c r="I260" s="21"/>
      <c r="AP260" s="63">
        <v>1</v>
      </c>
    </row>
    <row r="261" spans="1:44">
      <c r="B261" s="32" t="s">
        <v>753</v>
      </c>
      <c r="C261" s="32"/>
      <c r="H261" s="21"/>
      <c r="I261" s="21"/>
      <c r="AP261" s="63">
        <v>1</v>
      </c>
    </row>
    <row r="262" spans="1:44" ht="15.75">
      <c r="B262" s="156" t="s">
        <v>752</v>
      </c>
      <c r="C262" s="156">
        <f>(D262+E262)/2</f>
        <v>240</v>
      </c>
      <c r="D262" s="155">
        <v>180</v>
      </c>
      <c r="E262" s="155">
        <v>300</v>
      </c>
      <c r="F262" s="154">
        <v>0.18</v>
      </c>
      <c r="G262" s="153">
        <v>0.3</v>
      </c>
      <c r="H262" s="21"/>
      <c r="I262" s="21"/>
      <c r="AP262" s="63">
        <v>1</v>
      </c>
    </row>
    <row r="263" spans="1:44">
      <c r="H263" s="21"/>
      <c r="I263" s="21"/>
      <c r="AP263" s="63">
        <v>1</v>
      </c>
    </row>
    <row r="264" spans="1:44" ht="15.75">
      <c r="B264" s="152"/>
      <c r="C264" s="152"/>
      <c r="AP264" s="63">
        <v>1</v>
      </c>
    </row>
    <row r="265" spans="1:44">
      <c r="AP265" s="63">
        <v>1</v>
      </c>
    </row>
    <row r="266" spans="1:44">
      <c r="AP266" s="63">
        <v>1</v>
      </c>
    </row>
    <row r="267" spans="1:44">
      <c r="AP267" s="105" t="s">
        <v>519</v>
      </c>
    </row>
    <row r="268" spans="1:44">
      <c r="A268" s="63">
        <v>1</v>
      </c>
      <c r="B268" s="63">
        <v>1</v>
      </c>
      <c r="C268" s="63">
        <v>1</v>
      </c>
      <c r="D268" s="63">
        <v>1</v>
      </c>
      <c r="E268" s="63">
        <v>1</v>
      </c>
      <c r="F268" s="63">
        <v>1</v>
      </c>
      <c r="G268" s="63">
        <v>1</v>
      </c>
      <c r="H268" s="63">
        <v>1</v>
      </c>
      <c r="I268" s="63">
        <v>1</v>
      </c>
      <c r="J268" s="63">
        <v>1</v>
      </c>
      <c r="K268" s="63">
        <v>1</v>
      </c>
      <c r="L268" s="63">
        <v>1</v>
      </c>
      <c r="M268" s="63">
        <v>1</v>
      </c>
      <c r="N268" s="63">
        <v>1</v>
      </c>
      <c r="O268" s="63">
        <v>1</v>
      </c>
      <c r="P268" s="63">
        <v>1</v>
      </c>
      <c r="Q268" s="63">
        <v>1</v>
      </c>
      <c r="R268" s="63">
        <v>1</v>
      </c>
      <c r="S268" s="63">
        <v>1</v>
      </c>
      <c r="T268" s="63">
        <v>1</v>
      </c>
      <c r="U268" s="63">
        <v>1</v>
      </c>
      <c r="V268" s="63">
        <v>1</v>
      </c>
      <c r="W268" s="63">
        <v>1</v>
      </c>
      <c r="X268" s="63">
        <v>1</v>
      </c>
      <c r="Y268" s="63">
        <v>1</v>
      </c>
      <c r="Z268" s="63">
        <v>1</v>
      </c>
      <c r="AA268" s="63">
        <v>1</v>
      </c>
      <c r="AB268" s="63">
        <v>1</v>
      </c>
      <c r="AC268" s="63">
        <v>1</v>
      </c>
      <c r="AD268" s="63">
        <v>1</v>
      </c>
      <c r="AE268" s="63">
        <v>1</v>
      </c>
      <c r="AF268" s="63">
        <v>1</v>
      </c>
      <c r="AG268" s="63">
        <v>1</v>
      </c>
      <c r="AH268" s="63">
        <v>1</v>
      </c>
      <c r="AI268" s="63">
        <v>1</v>
      </c>
      <c r="AJ268" s="63">
        <v>1</v>
      </c>
      <c r="AK268" s="63">
        <v>1</v>
      </c>
      <c r="AL268" s="63">
        <v>1</v>
      </c>
      <c r="AM268" s="63">
        <v>1</v>
      </c>
      <c r="AN268" s="63">
        <v>1</v>
      </c>
      <c r="AO268" s="63">
        <v>1</v>
      </c>
      <c r="AP268" s="106" t="str">
        <f>ADDRESS(ROW(),COLUMN(),4)</f>
        <v>AP268</v>
      </c>
      <c r="AQ268" s="151"/>
      <c r="AR268" s="150" t="str">
        <f>ADDRESS(ROW(),COLUMN(),4)</f>
        <v>AR268</v>
      </c>
    </row>
  </sheetData>
  <mergeCells count="10">
    <mergeCell ref="AJ58:AK58"/>
    <mergeCell ref="AL58:AN58"/>
    <mergeCell ref="AC112:AC115"/>
    <mergeCell ref="Q68:Y68"/>
    <mergeCell ref="R74:R77"/>
    <mergeCell ref="AA112:AA115"/>
    <mergeCell ref="AB112:AB115"/>
    <mergeCell ref="S112:U115"/>
    <mergeCell ref="V112:V115"/>
    <mergeCell ref="W112:W115"/>
  </mergeCells>
  <conditionalFormatting sqref="U70">
    <cfRule type="cellIs" dxfId="0" priority="1" operator="notEqual">
      <formula>1</formula>
    </cfRule>
  </conditionalFormatting>
  <hyperlinks>
    <hyperlink ref="B39" r:id="rId1" xr:uid="{25F8A77A-47A0-4FE9-BD0F-6525DA8EF24A}"/>
    <hyperlink ref="B29" r:id="rId2" xr:uid="{B50088B0-F5D9-4C64-A26E-7ED4412975B8}"/>
    <hyperlink ref="B30" r:id="rId3" xr:uid="{C4C3AFF4-A28E-457C-A21F-94A07EC5CE30}"/>
    <hyperlink ref="B58" r:id="rId4" xr:uid="{C7E0EB11-801A-4DBE-8AB2-446DC8A5B658}"/>
    <hyperlink ref="B12" r:id="rId5" xr:uid="{DA98E7DC-C9D2-4C56-BF3D-26AD795F1CD3}"/>
    <hyperlink ref="S83" r:id="rId6" xr:uid="{57D6E5C8-DED1-43D7-BFC0-9B0C3C691799}"/>
    <hyperlink ref="S86" r:id="rId7" xr:uid="{68C247E6-35C0-4A13-ADC9-04C647D4E86C}"/>
    <hyperlink ref="S91" r:id="rId8" xr:uid="{127B42A7-C37D-49C9-B1B8-7CA0AB5C4BCD}"/>
    <hyperlink ref="Y83" r:id="rId9" xr:uid="{D9ED5161-4EA3-401A-A3E7-7DBE25C44143}"/>
    <hyperlink ref="Z111" r:id="rId10" display="https://fr.wikipedia.org/wiki/Unit%C3%A9s_de_mesure_anglo-saxonnes" xr:uid="{8CD1359A-3090-4C60-948E-07FE21767338}"/>
    <hyperlink ref="AJ73" r:id="rId11" xr:uid="{1F88B670-B73C-4B05-9F3E-D911C5449BA6}"/>
    <hyperlink ref="J87" r:id="rId12" display="https://queuedecoq.com/blogs/cocktail/unite-mesure-cocktail?srsltid=AfmBOooPl2M71Wzxf1LivCizzaKabGU-Hbmkt6GedMvl5zwkrKv1geKe&amp;utm_source=chatgpt.com" xr:uid="{09AA2CFF-5350-432D-A95B-866A1FE10A24}"/>
    <hyperlink ref="J91" r:id="rId13" display="https://www.laboutiquedubarman.fr/fr/blog/post/le-top-10-des-outils-de-mixologie-incontournables-pour-des-cocktails-parfaits.html?srsltid=AfmBOoqqgIaZFK8Jw-boZqpTIZDhVnYZ3b-F4Eq720P7KbtstSdr7C4S&amp;utm_source=chatgpt.com" xr:uid="{5164C303-A30D-4A81-AFDF-2CFD4FCA5D11}"/>
    <hyperlink ref="J95" r:id="rId14" display="https://www.ensembleatable.fr/savoir-faire/verre-a-cocktail?utm_source=chatgpt.com" xr:uid="{72353206-DE11-4415-8845-9DD9A2CD04E8}"/>
    <hyperlink ref="J99" r:id="rId15" display="https://www.larvf.com/quel-verre-pour-quel-cocktail%2C4777749.asp?utm_source=chatgpt.com" xr:uid="{C733CACD-BBB5-4339-AC8C-296953E90B42}"/>
    <hyperlink ref="J103" r:id="rId16" display="https://www.codbar-event.fr/blog/types-verres-cocktails?utm_source=chatgpt.com" xr:uid="{2CC1D222-1341-47BF-BC4D-10026D6F3977}"/>
    <hyperlink ref="J109" r:id="rId17" display="https://www.lemonde.fr/m-styles/article/2024/07/14/les-sept-commandements-du-cocktail-maison_6249706_4497319.html?utm_source=chatgpt.com" xr:uid="{1F51A75F-43C7-438A-AC52-FF7B07EEE217}"/>
    <hyperlink ref="J110" r:id="rId18" display="https://www.lemonde.fr/m-styles/article/2024/07/14/les-sept-commandements-du-cocktail-maison_6249706_4497319.html?utm_source=chatgpt.com" xr:uid="{CE81F03F-403B-475F-BE78-EB2F09DF731C}"/>
    <hyperlink ref="J112" r:id="rId19" display="https://www.lemonde.fr/m-styles/article/2024/09/27/le-manhattan-la-recette-d-olivier-bon_6336613_4497319.html?utm_source=chatgpt.com" xr:uid="{7A4078CA-3F8A-4907-8E48-BE6319AC768E}"/>
    <hyperlink ref="J113" r:id="rId20" display="https://www.lemonde.fr/m-styles/article/2024/09/27/le-manhattan-la-recette-d-olivier-bon_6336613_4497319.html?utm_source=chatgpt.com" xr:uid="{7F54E2CD-AFE1-429A-B6D9-398261D8AB96}"/>
  </hyperlinks>
  <pageMargins left="0.7" right="0.7" top="0.75" bottom="0.75" header="0.3" footer="0.3"/>
  <drawing r:id="rId2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B670-52F6-4F55-85D4-CBD20F20C980}">
  <dimension ref="A1:AA129"/>
  <sheetViews>
    <sheetView topLeftCell="H1" workbookViewId="0">
      <selection activeCell="W23" sqref="W23"/>
    </sheetView>
  </sheetViews>
  <sheetFormatPr baseColWidth="10" defaultRowHeight="15"/>
  <cols>
    <col min="4" max="4" width="13.85546875" customWidth="1"/>
    <col min="5" max="5" width="15.42578125" customWidth="1"/>
    <col min="6" max="7" width="9.140625" customWidth="1"/>
    <col min="8" max="8" width="17.7109375" customWidth="1"/>
    <col min="25" max="25" width="8.7109375" style="107" customWidth="1"/>
    <col min="26" max="26" width="11.42578125" style="149"/>
    <col min="27" max="27" width="43.5703125" style="149" customWidth="1"/>
  </cols>
  <sheetData>
    <row r="1" spans="1:27" ht="16.5" thickBot="1">
      <c r="A1" s="232"/>
      <c r="B1" s="232"/>
      <c r="I1" s="21"/>
      <c r="J1" s="21"/>
      <c r="K1" s="21"/>
      <c r="L1" s="21"/>
      <c r="M1" s="21"/>
      <c r="N1" s="21"/>
      <c r="O1" s="21"/>
      <c r="P1" s="21"/>
      <c r="Q1" s="21"/>
      <c r="R1" s="21"/>
      <c r="S1" s="21"/>
      <c r="T1" s="21"/>
      <c r="U1" s="21"/>
      <c r="V1" s="21"/>
      <c r="W1" s="21"/>
      <c r="X1" s="528" t="s">
        <v>2956</v>
      </c>
      <c r="Y1" s="63">
        <v>1</v>
      </c>
      <c r="Z1" s="230" t="str">
        <f>SUBSTITUTE(ADDRESS(1,COLUMN(),4),"1","")</f>
        <v>Z</v>
      </c>
      <c r="AA1" s="229" t="str">
        <f>SUBSTITUTE(ADDRESS(1,COLUMN(),4),"1","")</f>
        <v>AA</v>
      </c>
    </row>
    <row r="2" spans="1:27" ht="45">
      <c r="A2" s="232"/>
      <c r="B2" s="232"/>
      <c r="C2" s="262" t="s">
        <v>198</v>
      </c>
      <c r="D2" s="261" t="s">
        <v>1387</v>
      </c>
      <c r="E2" s="261" t="s">
        <v>1386</v>
      </c>
      <c r="F2" s="260" t="s">
        <v>1385</v>
      </c>
      <c r="G2" s="259"/>
      <c r="H2" s="258" t="s">
        <v>1384</v>
      </c>
      <c r="I2" s="21"/>
      <c r="J2" s="21"/>
      <c r="K2" s="21"/>
      <c r="L2" s="21"/>
      <c r="M2" s="21"/>
      <c r="N2" s="21"/>
      <c r="O2" s="21"/>
      <c r="P2" s="21"/>
      <c r="Q2" s="21"/>
      <c r="R2" s="21"/>
      <c r="S2" s="21"/>
      <c r="T2" s="21"/>
      <c r="U2" s="21"/>
      <c r="V2" s="21"/>
      <c r="W2" s="21"/>
      <c r="X2" s="21"/>
      <c r="Y2" s="63">
        <v>1</v>
      </c>
      <c r="Z2" s="228"/>
      <c r="AA2" s="228" t="s">
        <v>1254</v>
      </c>
    </row>
    <row r="3" spans="1:27" ht="51" customHeight="1">
      <c r="A3" s="232"/>
      <c r="B3" s="232"/>
      <c r="C3" s="255" t="s">
        <v>1383</v>
      </c>
      <c r="D3" s="254">
        <v>20</v>
      </c>
      <c r="E3" s="253">
        <v>0.14499999999999999</v>
      </c>
      <c r="F3" s="257">
        <f>D3*E3*100</f>
        <v>290</v>
      </c>
      <c r="G3" s="246"/>
      <c r="H3" s="256"/>
      <c r="I3" s="21"/>
      <c r="J3" s="52" t="s">
        <v>1382</v>
      </c>
      <c r="K3" s="21"/>
      <c r="L3" s="21"/>
      <c r="M3" s="21"/>
      <c r="N3" s="21"/>
      <c r="O3" s="21"/>
      <c r="P3" s="21"/>
      <c r="Q3" s="21"/>
      <c r="R3" s="21"/>
      <c r="S3" s="21"/>
      <c r="T3" s="21"/>
      <c r="U3" s="21"/>
      <c r="V3" s="21"/>
      <c r="W3" s="21"/>
      <c r="X3" s="21"/>
      <c r="Y3" s="63">
        <v>1</v>
      </c>
      <c r="Z3" s="226" cm="1">
        <f t="array" ref="Z3">COUNTA(A1:Y129+COUNTBLANK(A1:Y129))</f>
        <v>3225</v>
      </c>
      <c r="AA3" s="225" t="str">
        <f>"cellules entre"&amp;" " &amp;G1&amp;" et  "&amp;Y129</f>
        <v>cellules entre  et  Y129</v>
      </c>
    </row>
    <row r="4" spans="1:27" ht="15.75">
      <c r="A4" s="232"/>
      <c r="B4" s="232"/>
      <c r="C4" s="255" t="s">
        <v>1381</v>
      </c>
      <c r="D4" s="254">
        <v>50</v>
      </c>
      <c r="E4" s="253">
        <v>0.25</v>
      </c>
      <c r="F4" s="252">
        <f>D4*E4*100</f>
        <v>1250</v>
      </c>
      <c r="G4" s="246"/>
      <c r="H4" s="256"/>
      <c r="I4" s="21"/>
      <c r="J4" s="21"/>
      <c r="K4" s="21"/>
      <c r="L4" s="21"/>
      <c r="M4" s="21"/>
      <c r="N4" s="21"/>
      <c r="O4" s="21"/>
      <c r="P4" s="21"/>
      <c r="Q4" s="21"/>
      <c r="R4" s="21"/>
      <c r="S4" s="21"/>
      <c r="T4" s="21"/>
      <c r="U4" s="21"/>
      <c r="V4" s="21"/>
      <c r="W4" s="21"/>
      <c r="X4" s="21"/>
      <c r="Y4" s="63">
        <v>1</v>
      </c>
      <c r="Z4" s="226">
        <f>COUNTA(A1:Y129)</f>
        <v>316</v>
      </c>
      <c r="AA4" s="225" t="s">
        <v>1253</v>
      </c>
    </row>
    <row r="5" spans="1:27" ht="15.75">
      <c r="A5" s="232"/>
      <c r="B5" s="232"/>
      <c r="C5" s="255" t="s">
        <v>1380</v>
      </c>
      <c r="D5" s="254">
        <v>50</v>
      </c>
      <c r="E5" s="253">
        <v>0</v>
      </c>
      <c r="F5" s="252">
        <f>D5*E5*100</f>
        <v>0</v>
      </c>
      <c r="G5" s="246"/>
      <c r="H5" s="251" t="s">
        <v>1318</v>
      </c>
      <c r="I5" s="21"/>
      <c r="J5" s="52" t="s">
        <v>1379</v>
      </c>
      <c r="K5" s="21"/>
      <c r="L5" s="21"/>
      <c r="M5" s="21"/>
      <c r="N5" s="21"/>
      <c r="O5" s="21"/>
      <c r="P5" s="21"/>
      <c r="Q5" s="21"/>
      <c r="R5" s="21"/>
      <c r="S5" s="21"/>
      <c r="T5" s="21"/>
      <c r="U5" s="21"/>
      <c r="V5" s="21"/>
      <c r="W5" s="21"/>
      <c r="X5" s="21"/>
      <c r="Y5" s="63">
        <v>1</v>
      </c>
      <c r="Z5" s="226">
        <f>COUNTBLANK(A1:Y129)</f>
        <v>2909</v>
      </c>
      <c r="AA5" s="225" t="s">
        <v>1252</v>
      </c>
    </row>
    <row r="6" spans="1:27" ht="15.75">
      <c r="A6" s="232"/>
      <c r="B6" s="232"/>
      <c r="C6" s="250" t="s">
        <v>1378</v>
      </c>
      <c r="D6" s="249">
        <f>SUM(D3:D5)</f>
        <v>120</v>
      </c>
      <c r="E6" s="248">
        <f>SUM(E3:E5)</f>
        <v>0.39500000000000002</v>
      </c>
      <c r="F6" s="247">
        <f>SUM(F3:F5)</f>
        <v>1540</v>
      </c>
      <c r="G6" s="246"/>
      <c r="H6" s="245">
        <f>F6/D6</f>
        <v>12.833333333333334</v>
      </c>
      <c r="I6" s="21"/>
      <c r="J6" s="21"/>
      <c r="K6" s="21"/>
      <c r="L6" s="21"/>
      <c r="M6" s="21"/>
      <c r="N6" s="21"/>
      <c r="O6" s="21"/>
      <c r="P6" s="21"/>
      <c r="Q6" s="21"/>
      <c r="R6" s="21"/>
      <c r="S6" s="21"/>
      <c r="T6" s="21"/>
      <c r="U6" s="21"/>
      <c r="V6" s="21"/>
      <c r="W6" s="21"/>
      <c r="X6" s="21"/>
      <c r="Y6" s="63">
        <v>1</v>
      </c>
      <c r="Z6" s="226">
        <f>SUM(Y1:Y127)+2</f>
        <v>129</v>
      </c>
      <c r="AA6" s="225" t="s">
        <v>1251</v>
      </c>
    </row>
    <row r="7" spans="1:27" ht="15.75">
      <c r="A7" s="232"/>
      <c r="B7" s="232"/>
      <c r="C7" s="244" t="s">
        <v>1377</v>
      </c>
      <c r="D7" s="243"/>
      <c r="E7" s="243"/>
      <c r="F7" s="242"/>
      <c r="G7" s="242"/>
      <c r="H7" s="241"/>
      <c r="I7" s="21"/>
      <c r="J7" s="236" t="s">
        <v>1376</v>
      </c>
      <c r="K7" s="21"/>
      <c r="L7" s="21"/>
      <c r="M7" s="21"/>
      <c r="N7" s="21"/>
      <c r="O7" s="21"/>
      <c r="P7" s="21"/>
      <c r="Q7" s="21"/>
      <c r="R7" s="21"/>
      <c r="S7" s="21"/>
      <c r="T7" s="21"/>
      <c r="U7" s="21"/>
      <c r="V7" s="21"/>
      <c r="W7" s="21"/>
      <c r="X7" s="21"/>
      <c r="Y7" s="63">
        <v>1</v>
      </c>
      <c r="Z7" s="226" cm="1">
        <f t="array" ref="Z7">SUM(A129:X129+1)</f>
        <v>48</v>
      </c>
      <c r="AA7" s="225" t="s">
        <v>1250</v>
      </c>
    </row>
    <row r="8" spans="1:27" ht="15.75" thickBot="1">
      <c r="A8" s="232"/>
      <c r="B8" s="232"/>
      <c r="C8" s="240" t="s">
        <v>1375</v>
      </c>
      <c r="D8" s="239"/>
      <c r="E8" s="239"/>
      <c r="F8" s="239"/>
      <c r="G8" s="238"/>
      <c r="H8" s="237"/>
      <c r="I8" s="21"/>
      <c r="J8" s="236" t="s">
        <v>1374</v>
      </c>
      <c r="K8" s="21"/>
      <c r="L8" s="21"/>
      <c r="M8" s="21"/>
      <c r="N8" s="21"/>
      <c r="O8" s="21"/>
      <c r="P8" s="21"/>
      <c r="Q8" s="21"/>
      <c r="R8" s="21"/>
      <c r="S8" s="21"/>
      <c r="T8" s="21"/>
      <c r="U8" s="21"/>
      <c r="V8" s="21"/>
      <c r="W8" s="21"/>
      <c r="X8" s="21"/>
      <c r="Y8" s="63">
        <v>1</v>
      </c>
    </row>
    <row r="9" spans="1:27">
      <c r="A9" s="232"/>
      <c r="B9" s="232"/>
      <c r="H9" s="21"/>
      <c r="I9" s="21"/>
      <c r="J9" s="236" t="s">
        <v>1373</v>
      </c>
      <c r="K9" s="21"/>
      <c r="L9" s="21"/>
      <c r="M9" s="21"/>
      <c r="N9" s="21"/>
      <c r="O9" s="21"/>
      <c r="P9" s="21"/>
      <c r="Q9" s="21"/>
      <c r="R9" s="21"/>
      <c r="S9" s="21"/>
      <c r="T9" s="21"/>
      <c r="U9" s="21"/>
      <c r="V9" s="21"/>
      <c r="W9" s="21"/>
      <c r="X9" s="21"/>
      <c r="Y9" s="63">
        <v>1</v>
      </c>
    </row>
    <row r="10" spans="1:27">
      <c r="A10" s="232"/>
      <c r="B10" s="232"/>
      <c r="H10" s="21"/>
      <c r="I10" s="21"/>
      <c r="J10" s="236" t="s">
        <v>1372</v>
      </c>
      <c r="K10" s="21"/>
      <c r="L10" s="21"/>
      <c r="M10" s="21"/>
      <c r="N10" s="21"/>
      <c r="O10" s="21"/>
      <c r="P10" s="21"/>
      <c r="Q10" s="21"/>
      <c r="R10" s="21"/>
      <c r="S10" s="21"/>
      <c r="T10" s="21"/>
      <c r="U10" s="21"/>
      <c r="V10" s="21"/>
      <c r="W10" s="21"/>
      <c r="X10" s="21"/>
      <c r="Y10" s="63">
        <v>1</v>
      </c>
    </row>
    <row r="11" spans="1:27">
      <c r="A11" s="232"/>
      <c r="B11" s="232"/>
      <c r="H11" s="21"/>
      <c r="I11" s="21"/>
      <c r="J11" s="236" t="s">
        <v>1371</v>
      </c>
      <c r="K11" s="21"/>
      <c r="L11" s="21"/>
      <c r="M11" s="21"/>
      <c r="N11" s="21"/>
      <c r="O11" s="21"/>
      <c r="P11" s="21"/>
      <c r="Q11" s="21"/>
      <c r="R11" s="21"/>
      <c r="S11" s="21"/>
      <c r="T11" s="21"/>
      <c r="U11" s="21"/>
      <c r="V11" s="21"/>
      <c r="W11" s="21"/>
      <c r="X11" s="21"/>
      <c r="Y11" s="63">
        <v>1</v>
      </c>
    </row>
    <row r="12" spans="1:27">
      <c r="A12" s="232"/>
      <c r="B12" s="232"/>
      <c r="H12" s="21"/>
      <c r="I12" s="21"/>
      <c r="J12" s="236" t="s">
        <v>1370</v>
      </c>
      <c r="K12" s="21"/>
      <c r="L12" s="21"/>
      <c r="M12" s="21"/>
      <c r="N12" s="21"/>
      <c r="O12" s="21"/>
      <c r="P12" s="21"/>
      <c r="Q12" s="21"/>
      <c r="R12" s="21"/>
      <c r="S12" s="21"/>
      <c r="T12" s="21"/>
      <c r="U12" s="21"/>
      <c r="V12" s="21"/>
      <c r="W12" s="21"/>
      <c r="X12" s="21"/>
      <c r="Y12" s="63">
        <v>1</v>
      </c>
    </row>
    <row r="13" spans="1:27">
      <c r="A13" s="232"/>
      <c r="B13" s="232"/>
      <c r="H13" s="21"/>
      <c r="I13" s="21"/>
      <c r="J13" s="21"/>
      <c r="K13" s="21"/>
      <c r="L13" s="21"/>
      <c r="M13" s="21"/>
      <c r="N13" s="21"/>
      <c r="O13" s="21"/>
      <c r="P13" s="21"/>
      <c r="Q13" s="21"/>
      <c r="R13" s="21"/>
      <c r="S13" s="21"/>
      <c r="T13" s="21"/>
      <c r="U13" s="21"/>
      <c r="V13" s="21"/>
      <c r="W13" s="21"/>
      <c r="X13" s="21"/>
      <c r="Y13" s="63">
        <v>1</v>
      </c>
    </row>
    <row r="14" spans="1:27">
      <c r="A14" s="232"/>
      <c r="B14" s="232"/>
      <c r="H14" s="21"/>
      <c r="I14" s="21"/>
      <c r="J14" s="21" t="s">
        <v>1369</v>
      </c>
      <c r="K14" s="21"/>
      <c r="L14" s="21"/>
      <c r="M14" s="21"/>
      <c r="N14" s="21"/>
      <c r="O14" s="21"/>
      <c r="P14" s="21"/>
      <c r="Q14" s="21"/>
      <c r="R14" s="21"/>
      <c r="S14" s="21"/>
      <c r="T14" s="21"/>
      <c r="U14" s="21"/>
      <c r="V14" s="21"/>
      <c r="W14" s="21"/>
      <c r="X14" s="21"/>
      <c r="Y14" s="63">
        <v>1</v>
      </c>
    </row>
    <row r="15" spans="1:27">
      <c r="A15" s="232"/>
      <c r="B15" s="232"/>
      <c r="H15" s="21"/>
      <c r="I15" s="21"/>
      <c r="J15" s="236" t="s">
        <v>1368</v>
      </c>
      <c r="K15" s="21"/>
      <c r="L15" s="21"/>
      <c r="M15" s="21"/>
      <c r="N15" s="21"/>
      <c r="O15" s="21"/>
      <c r="P15" s="21"/>
      <c r="Q15" s="21"/>
      <c r="R15" s="21"/>
      <c r="S15" s="21"/>
      <c r="T15" s="21"/>
      <c r="U15" s="21"/>
      <c r="V15" s="21"/>
      <c r="W15" s="21"/>
      <c r="X15" s="21"/>
      <c r="Y15" s="63">
        <v>1</v>
      </c>
    </row>
    <row r="16" spans="1:27">
      <c r="A16" s="232"/>
      <c r="B16" s="232"/>
      <c r="H16" s="21"/>
      <c r="I16" s="21"/>
      <c r="J16" s="236" t="s">
        <v>1367</v>
      </c>
      <c r="K16" s="21"/>
      <c r="L16" s="21"/>
      <c r="M16" s="21"/>
      <c r="N16" s="21"/>
      <c r="O16" s="21"/>
      <c r="P16" s="21"/>
      <c r="Q16" s="21"/>
      <c r="R16" s="21"/>
      <c r="S16" s="21"/>
      <c r="T16" s="21"/>
      <c r="U16" s="21"/>
      <c r="V16" s="21"/>
      <c r="W16" s="21"/>
      <c r="X16" s="21"/>
      <c r="Y16" s="63">
        <v>1</v>
      </c>
    </row>
    <row r="17" spans="1:25">
      <c r="A17" s="232"/>
      <c r="B17" s="232"/>
      <c r="H17" s="21"/>
      <c r="I17" s="21"/>
      <c r="J17" s="21"/>
      <c r="K17" s="21"/>
      <c r="L17" s="21"/>
      <c r="M17" s="21"/>
      <c r="N17" s="21"/>
      <c r="O17" s="21"/>
      <c r="P17" s="21"/>
      <c r="Q17" s="21"/>
      <c r="R17" s="21"/>
      <c r="S17" s="21"/>
      <c r="T17" s="21"/>
      <c r="U17" s="21"/>
      <c r="V17" s="21"/>
      <c r="W17" s="21"/>
      <c r="X17" s="21"/>
      <c r="Y17" s="63">
        <v>1</v>
      </c>
    </row>
    <row r="18" spans="1:25">
      <c r="A18" s="232"/>
      <c r="B18" s="232"/>
      <c r="H18" s="21"/>
      <c r="I18" s="21"/>
      <c r="J18" s="54" t="s">
        <v>1366</v>
      </c>
      <c r="K18" s="21"/>
      <c r="L18" s="21"/>
      <c r="M18" s="21"/>
      <c r="N18" s="21"/>
      <c r="O18" s="21"/>
      <c r="P18" s="21"/>
      <c r="Q18" s="21"/>
      <c r="R18" s="21"/>
      <c r="S18" s="21"/>
      <c r="T18" s="21"/>
      <c r="U18" s="21"/>
      <c r="V18" s="21"/>
      <c r="W18" s="21"/>
      <c r="X18" s="21"/>
      <c r="Y18" s="63">
        <v>1</v>
      </c>
    </row>
    <row r="19" spans="1:25">
      <c r="A19" s="232"/>
      <c r="B19" s="232"/>
      <c r="H19" s="21"/>
      <c r="I19" s="21"/>
      <c r="J19" s="21" t="s">
        <v>1365</v>
      </c>
      <c r="K19" s="21"/>
      <c r="L19" s="21"/>
      <c r="M19" s="21"/>
      <c r="N19" s="21"/>
      <c r="O19" s="21"/>
      <c r="P19" s="21"/>
      <c r="Q19" s="21"/>
      <c r="R19" s="21"/>
      <c r="S19" s="21"/>
      <c r="T19" s="21"/>
      <c r="U19" s="21"/>
      <c r="V19" s="21"/>
      <c r="W19" s="21"/>
      <c r="X19" s="21"/>
      <c r="Y19" s="63">
        <v>1</v>
      </c>
    </row>
    <row r="20" spans="1:25">
      <c r="A20" s="232"/>
      <c r="B20" s="232"/>
      <c r="H20" s="21"/>
      <c r="I20" s="21"/>
      <c r="J20" s="21"/>
      <c r="K20" s="21"/>
      <c r="L20" s="21"/>
      <c r="M20" s="21"/>
      <c r="N20" s="21"/>
      <c r="O20" s="21"/>
      <c r="P20" s="21"/>
      <c r="Q20" s="21"/>
      <c r="R20" s="21"/>
      <c r="S20" s="21"/>
      <c r="T20" s="21"/>
      <c r="U20" s="21"/>
      <c r="V20" s="21"/>
      <c r="W20" s="21"/>
      <c r="X20" s="21"/>
      <c r="Y20" s="63">
        <v>1</v>
      </c>
    </row>
    <row r="21" spans="1:25">
      <c r="A21" s="232"/>
      <c r="B21" s="232"/>
      <c r="H21" s="21"/>
      <c r="I21" s="21"/>
      <c r="J21" s="21" t="s">
        <v>1364</v>
      </c>
      <c r="K21" s="21"/>
      <c r="L21" s="21"/>
      <c r="M21" s="21"/>
      <c r="N21" s="21"/>
      <c r="O21" s="21"/>
      <c r="P21" s="21"/>
      <c r="Q21" s="21"/>
      <c r="R21" s="21"/>
      <c r="S21" s="21"/>
      <c r="T21" s="21"/>
      <c r="U21" s="21"/>
      <c r="V21" s="21"/>
      <c r="W21" s="21"/>
      <c r="X21" s="21"/>
      <c r="Y21" s="63">
        <v>1</v>
      </c>
    </row>
    <row r="22" spans="1:25">
      <c r="A22" s="232"/>
      <c r="B22" s="232"/>
      <c r="H22" s="21"/>
      <c r="I22" s="21"/>
      <c r="J22" s="21"/>
      <c r="K22" s="21"/>
      <c r="L22" s="21"/>
      <c r="M22" s="21"/>
      <c r="N22" s="21"/>
      <c r="O22" s="21"/>
      <c r="P22" s="21"/>
      <c r="Q22" s="21"/>
      <c r="R22" s="21"/>
      <c r="S22" s="21"/>
      <c r="T22" s="21"/>
      <c r="U22" s="21"/>
      <c r="V22" s="21"/>
      <c r="W22" s="21"/>
      <c r="X22" s="21"/>
      <c r="Y22" s="63">
        <v>1</v>
      </c>
    </row>
    <row r="23" spans="1:25">
      <c r="A23" s="232"/>
      <c r="B23" s="232"/>
      <c r="H23" s="21"/>
      <c r="I23" s="21"/>
      <c r="J23" s="54" t="s">
        <v>1363</v>
      </c>
      <c r="K23" s="21"/>
      <c r="L23" s="21"/>
      <c r="M23" s="21"/>
      <c r="N23" s="21"/>
      <c r="O23" s="21"/>
      <c r="P23" s="21"/>
      <c r="Q23" s="21"/>
      <c r="R23" s="21"/>
      <c r="S23" s="21"/>
      <c r="T23" s="21"/>
      <c r="U23" s="21"/>
      <c r="V23" s="21"/>
      <c r="W23" s="21"/>
      <c r="X23" s="21"/>
      <c r="Y23" s="63">
        <v>1</v>
      </c>
    </row>
    <row r="24" spans="1:25">
      <c r="A24" s="232"/>
      <c r="B24" s="232"/>
      <c r="H24" s="21"/>
      <c r="I24" s="21"/>
      <c r="J24" s="21"/>
      <c r="K24" s="21"/>
      <c r="L24" s="21"/>
      <c r="M24" s="21"/>
      <c r="N24" s="21"/>
      <c r="O24" s="21"/>
      <c r="P24" s="21"/>
      <c r="Q24" s="21"/>
      <c r="R24" s="21"/>
      <c r="S24" s="21"/>
      <c r="T24" s="21"/>
      <c r="U24" s="21"/>
      <c r="V24" s="21"/>
      <c r="W24" s="21"/>
      <c r="X24" s="21"/>
      <c r="Y24" s="63">
        <v>1</v>
      </c>
    </row>
    <row r="25" spans="1:25">
      <c r="A25" s="232"/>
      <c r="B25" s="232"/>
      <c r="H25" s="21"/>
      <c r="I25" s="21"/>
      <c r="J25" s="21" t="s">
        <v>1362</v>
      </c>
      <c r="K25" s="21"/>
      <c r="L25" s="21"/>
      <c r="M25" s="21"/>
      <c r="N25" s="21"/>
      <c r="O25" s="21"/>
      <c r="P25" s="21"/>
      <c r="Q25" s="21"/>
      <c r="R25" s="21"/>
      <c r="S25" s="21"/>
      <c r="T25" s="21"/>
      <c r="U25" s="21"/>
      <c r="V25" s="21"/>
      <c r="W25" s="21"/>
      <c r="X25" s="21"/>
      <c r="Y25" s="63">
        <v>1</v>
      </c>
    </row>
    <row r="26" spans="1:25">
      <c r="A26" s="232"/>
      <c r="B26" s="232"/>
      <c r="H26" s="21"/>
      <c r="I26" s="21"/>
      <c r="J26" s="21" t="s">
        <v>1361</v>
      </c>
      <c r="K26" s="21"/>
      <c r="L26" s="21"/>
      <c r="M26" s="21"/>
      <c r="N26" s="21"/>
      <c r="O26" s="21"/>
      <c r="P26" s="21"/>
      <c r="Q26" s="21"/>
      <c r="R26" s="21"/>
      <c r="S26" s="21"/>
      <c r="T26" s="21"/>
      <c r="U26" s="21"/>
      <c r="V26" s="21"/>
      <c r="W26" s="21"/>
      <c r="X26" s="21"/>
      <c r="Y26" s="63">
        <v>1</v>
      </c>
    </row>
    <row r="27" spans="1:25">
      <c r="A27" s="232"/>
      <c r="B27" s="232"/>
      <c r="H27" s="21"/>
      <c r="I27" s="21"/>
      <c r="J27" s="21"/>
      <c r="K27" s="21"/>
      <c r="L27" s="21"/>
      <c r="M27" s="21"/>
      <c r="N27" s="21"/>
      <c r="O27" s="21"/>
      <c r="P27" s="21"/>
      <c r="Q27" s="21"/>
      <c r="R27" s="21"/>
      <c r="S27" s="21"/>
      <c r="T27" s="21"/>
      <c r="U27" s="21"/>
      <c r="V27" s="21"/>
      <c r="W27" s="21"/>
      <c r="X27" s="21"/>
      <c r="Y27" s="63">
        <v>1</v>
      </c>
    </row>
    <row r="28" spans="1:25">
      <c r="A28" s="232"/>
      <c r="B28" s="232"/>
      <c r="H28" s="21"/>
      <c r="I28" s="21"/>
      <c r="J28" s="54" t="s">
        <v>1360</v>
      </c>
      <c r="K28" s="21"/>
      <c r="L28" s="21"/>
      <c r="M28" s="21"/>
      <c r="N28" s="21"/>
      <c r="O28" s="21"/>
      <c r="P28" s="21"/>
      <c r="Q28" s="21"/>
      <c r="R28" s="21"/>
      <c r="S28" s="21"/>
      <c r="T28" s="21"/>
      <c r="U28" s="21"/>
      <c r="V28" s="21"/>
      <c r="W28" s="21"/>
      <c r="X28" s="21"/>
      <c r="Y28" s="63">
        <v>1</v>
      </c>
    </row>
    <row r="29" spans="1:25">
      <c r="A29" s="232"/>
      <c r="B29" s="232"/>
      <c r="H29" s="21"/>
      <c r="I29" s="21"/>
      <c r="J29" s="21"/>
      <c r="K29" s="21"/>
      <c r="L29" s="21"/>
      <c r="M29" s="21"/>
      <c r="N29" s="21"/>
      <c r="O29" s="21"/>
      <c r="P29" s="21"/>
      <c r="Q29" s="21"/>
      <c r="R29" s="21"/>
      <c r="S29" s="21"/>
      <c r="T29" s="21"/>
      <c r="U29" s="21"/>
      <c r="V29" s="21"/>
      <c r="W29" s="21"/>
      <c r="X29" s="21"/>
      <c r="Y29" s="63">
        <v>1</v>
      </c>
    </row>
    <row r="30" spans="1:25">
      <c r="A30" s="232"/>
      <c r="B30" s="232"/>
      <c r="H30" s="21"/>
      <c r="I30" s="21"/>
      <c r="J30" s="21" t="s">
        <v>1359</v>
      </c>
      <c r="K30" s="21"/>
      <c r="L30" s="21"/>
      <c r="M30" s="21"/>
      <c r="N30" s="21"/>
      <c r="O30" s="21"/>
      <c r="P30" s="21"/>
      <c r="Q30" s="21"/>
      <c r="R30" s="21"/>
      <c r="S30" s="21"/>
      <c r="T30" s="21"/>
      <c r="U30" s="21"/>
      <c r="V30" s="21"/>
      <c r="W30" s="21"/>
      <c r="X30" s="21"/>
      <c r="Y30" s="63">
        <v>1</v>
      </c>
    </row>
    <row r="31" spans="1:25">
      <c r="A31" s="232"/>
      <c r="B31" s="232"/>
      <c r="H31" s="21"/>
      <c r="I31" s="21"/>
      <c r="J31" s="21"/>
      <c r="K31" s="21"/>
      <c r="L31" s="21"/>
      <c r="M31" s="21"/>
      <c r="N31" s="21"/>
      <c r="O31" s="21"/>
      <c r="P31" s="21"/>
      <c r="Q31" s="21"/>
      <c r="R31" s="21"/>
      <c r="S31" s="21"/>
      <c r="T31" s="21"/>
      <c r="U31" s="21"/>
      <c r="V31" s="21"/>
      <c r="W31" s="21"/>
      <c r="X31" s="21"/>
      <c r="Y31" s="63">
        <v>1</v>
      </c>
    </row>
    <row r="32" spans="1:25">
      <c r="A32" s="232"/>
      <c r="B32" s="232"/>
      <c r="H32" s="21"/>
      <c r="I32" s="21"/>
      <c r="J32" s="21" t="s">
        <v>1358</v>
      </c>
      <c r="K32" s="21"/>
      <c r="L32" s="21"/>
      <c r="M32" s="21"/>
      <c r="N32" s="21"/>
      <c r="O32" s="21"/>
      <c r="P32" s="21"/>
      <c r="Q32" s="21"/>
      <c r="R32" s="21"/>
      <c r="S32" s="21"/>
      <c r="T32" s="21"/>
      <c r="U32" s="21"/>
      <c r="V32" s="21"/>
      <c r="W32" s="21"/>
      <c r="X32" s="21"/>
      <c r="Y32" s="63">
        <v>1</v>
      </c>
    </row>
    <row r="33" spans="1:25">
      <c r="A33" s="232"/>
      <c r="B33" s="232"/>
      <c r="H33" s="21"/>
      <c r="I33" s="21"/>
      <c r="J33" s="21" t="s">
        <v>1357</v>
      </c>
      <c r="K33" s="21"/>
      <c r="L33" s="21"/>
      <c r="M33" s="21"/>
      <c r="N33" s="21"/>
      <c r="O33" s="21"/>
      <c r="P33" s="21"/>
      <c r="Q33" s="21"/>
      <c r="R33" s="21"/>
      <c r="S33" s="21"/>
      <c r="T33" s="21"/>
      <c r="U33" s="21"/>
      <c r="V33" s="21"/>
      <c r="W33" s="21"/>
      <c r="X33" s="21"/>
      <c r="Y33" s="63">
        <v>1</v>
      </c>
    </row>
    <row r="34" spans="1:25">
      <c r="A34" s="232"/>
      <c r="B34" s="232"/>
      <c r="H34" s="21"/>
      <c r="I34" s="21"/>
      <c r="J34" s="21"/>
      <c r="K34" s="21"/>
      <c r="L34" s="21"/>
      <c r="M34" s="21"/>
      <c r="N34" s="21"/>
      <c r="O34" s="21"/>
      <c r="P34" s="21"/>
      <c r="Q34" s="21"/>
      <c r="R34" s="21"/>
      <c r="S34" s="21"/>
      <c r="T34" s="21"/>
      <c r="U34" s="21"/>
      <c r="V34" s="21"/>
      <c r="W34" s="21"/>
      <c r="X34" s="21"/>
      <c r="Y34" s="63">
        <v>1</v>
      </c>
    </row>
    <row r="35" spans="1:25">
      <c r="A35" s="232"/>
      <c r="B35" s="232"/>
      <c r="H35" s="21"/>
      <c r="I35" s="21"/>
      <c r="J35" s="54" t="s">
        <v>1356</v>
      </c>
      <c r="K35" s="21"/>
      <c r="L35" s="21"/>
      <c r="M35" s="21"/>
      <c r="N35" s="21"/>
      <c r="O35" s="21"/>
      <c r="P35" s="21"/>
      <c r="Q35" s="21"/>
      <c r="R35" s="21"/>
      <c r="S35" s="21"/>
      <c r="T35" s="21"/>
      <c r="U35" s="21"/>
      <c r="V35" s="21"/>
      <c r="W35" s="21"/>
      <c r="X35" s="21"/>
      <c r="Y35" s="63">
        <v>1</v>
      </c>
    </row>
    <row r="36" spans="1:25">
      <c r="A36" s="232"/>
      <c r="B36" s="232"/>
      <c r="H36" s="21"/>
      <c r="I36" s="21"/>
      <c r="J36" s="21"/>
      <c r="K36" s="21"/>
      <c r="L36" s="21"/>
      <c r="M36" s="21"/>
      <c r="N36" s="21"/>
      <c r="O36" s="21"/>
      <c r="P36" s="21"/>
      <c r="Q36" s="21"/>
      <c r="R36" s="21"/>
      <c r="S36" s="21"/>
      <c r="T36" s="21"/>
      <c r="U36" s="21"/>
      <c r="V36" s="21"/>
      <c r="W36" s="21"/>
      <c r="X36" s="21"/>
      <c r="Y36" s="63">
        <v>1</v>
      </c>
    </row>
    <row r="37" spans="1:25">
      <c r="A37" s="232"/>
      <c r="B37" s="232"/>
      <c r="H37" s="21"/>
      <c r="I37" s="21"/>
      <c r="J37" s="21" t="s">
        <v>1355</v>
      </c>
      <c r="K37" s="21"/>
      <c r="L37" s="21"/>
      <c r="M37" s="21"/>
      <c r="N37" s="21"/>
      <c r="O37" s="21"/>
      <c r="P37" s="21"/>
      <c r="Q37" s="21"/>
      <c r="R37" s="21"/>
      <c r="S37" s="21"/>
      <c r="T37" s="21"/>
      <c r="U37" s="21"/>
      <c r="V37" s="21"/>
      <c r="W37" s="21"/>
      <c r="X37" s="21"/>
      <c r="Y37" s="63">
        <v>1</v>
      </c>
    </row>
    <row r="38" spans="1:25">
      <c r="A38" s="232"/>
      <c r="B38" s="232"/>
      <c r="H38" s="21"/>
      <c r="I38" s="21"/>
      <c r="J38" s="21"/>
      <c r="K38" s="21"/>
      <c r="L38" s="21"/>
      <c r="M38" s="21"/>
      <c r="N38" s="21"/>
      <c r="O38" s="21"/>
      <c r="P38" s="21"/>
      <c r="Q38" s="21"/>
      <c r="R38" s="21"/>
      <c r="S38" s="21"/>
      <c r="T38" s="21"/>
      <c r="U38" s="21"/>
      <c r="V38" s="21"/>
      <c r="W38" s="21"/>
      <c r="X38" s="21"/>
      <c r="Y38" s="63">
        <v>1</v>
      </c>
    </row>
    <row r="39" spans="1:25">
      <c r="A39" s="232"/>
      <c r="B39" s="232"/>
      <c r="H39" s="21"/>
      <c r="I39" s="21"/>
      <c r="J39" s="54" t="s">
        <v>1354</v>
      </c>
      <c r="K39" s="21"/>
      <c r="L39" s="21"/>
      <c r="M39" s="21"/>
      <c r="N39" s="21"/>
      <c r="O39" s="21"/>
      <c r="P39" s="21"/>
      <c r="Q39" s="21"/>
      <c r="R39" s="21"/>
      <c r="S39" s="21"/>
      <c r="T39" s="21"/>
      <c r="U39" s="21"/>
      <c r="V39" s="21"/>
      <c r="W39" s="21"/>
      <c r="X39" s="21"/>
      <c r="Y39" s="63">
        <v>1</v>
      </c>
    </row>
    <row r="40" spans="1:25">
      <c r="A40" s="232"/>
      <c r="B40" s="232"/>
      <c r="H40" s="21"/>
      <c r="I40" s="21"/>
      <c r="J40" s="21"/>
      <c r="K40" s="21"/>
      <c r="L40" s="21"/>
      <c r="M40" s="21"/>
      <c r="N40" s="21"/>
      <c r="O40" s="21"/>
      <c r="P40" s="21"/>
      <c r="Q40" s="21"/>
      <c r="R40" s="21"/>
      <c r="S40" s="21"/>
      <c r="T40" s="21"/>
      <c r="U40" s="21"/>
      <c r="V40" s="21"/>
      <c r="W40" s="21"/>
      <c r="X40" s="21"/>
      <c r="Y40" s="63">
        <v>1</v>
      </c>
    </row>
    <row r="41" spans="1:25">
      <c r="A41" s="232"/>
      <c r="B41" s="232"/>
      <c r="H41" s="21"/>
      <c r="I41" s="21"/>
      <c r="J41" s="21" t="s">
        <v>1353</v>
      </c>
      <c r="K41" s="21"/>
      <c r="L41" s="21"/>
      <c r="M41" s="21"/>
      <c r="N41" s="21"/>
      <c r="O41" s="21"/>
      <c r="P41" s="21"/>
      <c r="Q41" s="21"/>
      <c r="R41" s="21"/>
      <c r="S41" s="21"/>
      <c r="T41" s="21"/>
      <c r="U41" s="21"/>
      <c r="V41" s="21"/>
      <c r="W41" s="21"/>
      <c r="X41" s="21"/>
      <c r="Y41" s="63">
        <v>1</v>
      </c>
    </row>
    <row r="42" spans="1:25">
      <c r="A42" s="232"/>
      <c r="B42" s="232"/>
      <c r="H42" s="21"/>
      <c r="I42" s="21"/>
      <c r="J42" s="21" t="s">
        <v>1352</v>
      </c>
      <c r="K42" s="21"/>
      <c r="L42" s="21"/>
      <c r="M42" s="21"/>
      <c r="N42" s="21"/>
      <c r="O42" s="21"/>
      <c r="P42" s="21"/>
      <c r="Q42" s="21"/>
      <c r="R42" s="21"/>
      <c r="S42" s="21"/>
      <c r="T42" s="21"/>
      <c r="U42" s="21"/>
      <c r="V42" s="21"/>
      <c r="W42" s="21"/>
      <c r="X42" s="21"/>
      <c r="Y42" s="63">
        <v>1</v>
      </c>
    </row>
    <row r="43" spans="1:25">
      <c r="A43" s="232"/>
      <c r="B43" s="232"/>
      <c r="H43" s="21"/>
      <c r="I43" s="21"/>
      <c r="J43" s="21"/>
      <c r="K43" s="21"/>
      <c r="L43" s="21"/>
      <c r="M43" s="21"/>
      <c r="N43" s="21"/>
      <c r="O43" s="21"/>
      <c r="P43" s="21"/>
      <c r="Q43" s="21"/>
      <c r="R43" s="21"/>
      <c r="S43" s="21"/>
      <c r="T43" s="21"/>
      <c r="U43" s="21"/>
      <c r="V43" s="21"/>
      <c r="W43" s="21"/>
      <c r="X43" s="21"/>
      <c r="Y43" s="63">
        <v>1</v>
      </c>
    </row>
    <row r="44" spans="1:25">
      <c r="A44" s="232"/>
      <c r="B44" s="232"/>
      <c r="H44" s="21"/>
      <c r="I44" s="21"/>
      <c r="J44" s="54" t="s">
        <v>1351</v>
      </c>
      <c r="K44" s="21"/>
      <c r="L44" s="21"/>
      <c r="M44" s="21"/>
      <c r="N44" s="21"/>
      <c r="O44" s="21"/>
      <c r="P44" s="21"/>
      <c r="Q44" s="21"/>
      <c r="R44" s="21"/>
      <c r="S44" s="21"/>
      <c r="T44" s="21"/>
      <c r="U44" s="21"/>
      <c r="V44" s="21"/>
      <c r="W44" s="21"/>
      <c r="X44" s="21"/>
      <c r="Y44" s="63">
        <v>1</v>
      </c>
    </row>
    <row r="45" spans="1:25">
      <c r="A45" s="232"/>
      <c r="B45" s="232"/>
      <c r="H45" s="21"/>
      <c r="I45" s="21"/>
      <c r="J45" s="21"/>
      <c r="K45" s="21"/>
      <c r="L45" s="21"/>
      <c r="M45" s="21"/>
      <c r="N45" s="21"/>
      <c r="O45" s="21"/>
      <c r="P45" s="21"/>
      <c r="Q45" s="21"/>
      <c r="R45" s="21"/>
      <c r="S45" s="21"/>
      <c r="T45" s="21"/>
      <c r="U45" s="21"/>
      <c r="V45" s="21"/>
      <c r="W45" s="21"/>
      <c r="X45" s="21"/>
      <c r="Y45" s="63">
        <v>1</v>
      </c>
    </row>
    <row r="46" spans="1:25">
      <c r="A46" s="232"/>
      <c r="B46" s="232"/>
      <c r="H46" s="21"/>
      <c r="I46" s="21"/>
      <c r="J46" s="21" t="s">
        <v>1350</v>
      </c>
      <c r="K46" s="21"/>
      <c r="L46" s="21"/>
      <c r="M46" s="21"/>
      <c r="N46" s="21"/>
      <c r="O46" s="21"/>
      <c r="P46" s="21"/>
      <c r="Q46" s="21"/>
      <c r="R46" s="21"/>
      <c r="S46" s="21"/>
      <c r="T46" s="21"/>
      <c r="U46" s="21"/>
      <c r="V46" s="21"/>
      <c r="W46" s="21"/>
      <c r="X46" s="21"/>
      <c r="Y46" s="63">
        <v>1</v>
      </c>
    </row>
    <row r="47" spans="1:25">
      <c r="A47" s="232"/>
      <c r="B47" s="232"/>
      <c r="H47" s="21"/>
      <c r="I47" s="21"/>
      <c r="J47" s="21"/>
      <c r="K47" s="21"/>
      <c r="L47" s="21"/>
      <c r="M47" s="21"/>
      <c r="N47" s="21"/>
      <c r="O47" s="21"/>
      <c r="P47" s="21"/>
      <c r="Q47" s="21"/>
      <c r="R47" s="21"/>
      <c r="S47" s="21"/>
      <c r="T47" s="21"/>
      <c r="U47" s="21"/>
      <c r="V47" s="21"/>
      <c r="W47" s="21"/>
      <c r="X47" s="21"/>
      <c r="Y47" s="63">
        <v>1</v>
      </c>
    </row>
    <row r="48" spans="1:25">
      <c r="A48" s="21"/>
      <c r="B48" s="21" t="s">
        <v>1349</v>
      </c>
      <c r="C48" s="21"/>
      <c r="D48" s="21"/>
      <c r="E48" s="21"/>
      <c r="F48" s="21"/>
      <c r="G48" s="21"/>
      <c r="H48" s="21"/>
      <c r="I48" s="21"/>
      <c r="J48" s="54" t="s">
        <v>1348</v>
      </c>
      <c r="K48" s="21"/>
      <c r="L48" s="21"/>
      <c r="M48" s="21"/>
      <c r="N48" s="21"/>
      <c r="O48" s="21"/>
      <c r="P48" s="21"/>
      <c r="Q48" s="21"/>
      <c r="R48" s="21"/>
      <c r="S48" s="21"/>
      <c r="T48" s="21"/>
      <c r="U48" s="21"/>
      <c r="V48" s="21"/>
      <c r="W48" s="21"/>
      <c r="X48" s="21"/>
      <c r="Y48" s="63">
        <v>1</v>
      </c>
    </row>
    <row r="49" spans="1:25">
      <c r="A49" s="21"/>
      <c r="B49" s="21" t="s">
        <v>1347</v>
      </c>
      <c r="C49" s="21"/>
      <c r="D49" s="21"/>
      <c r="E49" s="21"/>
      <c r="F49" s="21"/>
      <c r="G49" s="21"/>
      <c r="H49" s="21"/>
      <c r="I49" s="21"/>
      <c r="J49" s="21"/>
      <c r="K49" s="21"/>
      <c r="L49" s="21"/>
      <c r="M49" s="21"/>
      <c r="N49" s="21"/>
      <c r="O49" s="21"/>
      <c r="P49" s="21"/>
      <c r="Q49" s="21"/>
      <c r="R49" s="21"/>
      <c r="S49" s="21"/>
      <c r="T49" s="21"/>
      <c r="U49" s="21"/>
      <c r="V49" s="21"/>
      <c r="W49" s="21"/>
      <c r="X49" s="21"/>
      <c r="Y49" s="63">
        <v>1</v>
      </c>
    </row>
    <row r="50" spans="1:25" ht="18">
      <c r="A50" s="21"/>
      <c r="B50" s="48" t="s">
        <v>1346</v>
      </c>
      <c r="C50" s="21"/>
      <c r="D50" s="21"/>
      <c r="E50" s="21"/>
      <c r="F50" s="21"/>
      <c r="G50" s="21"/>
      <c r="H50" s="21"/>
      <c r="I50" s="21"/>
      <c r="J50" s="21" t="s">
        <v>1345</v>
      </c>
      <c r="K50" s="21"/>
      <c r="L50" s="21"/>
      <c r="M50" s="21"/>
      <c r="N50" s="21"/>
      <c r="O50" s="21"/>
      <c r="P50" s="21"/>
      <c r="Q50" s="21"/>
      <c r="R50" s="21"/>
      <c r="S50" s="21"/>
      <c r="T50" s="21"/>
      <c r="U50" s="21"/>
      <c r="V50" s="21"/>
      <c r="W50" s="21"/>
      <c r="X50" s="21"/>
      <c r="Y50" s="63">
        <v>1</v>
      </c>
    </row>
    <row r="51" spans="1:25">
      <c r="A51" s="21"/>
      <c r="B51" s="21"/>
      <c r="C51" s="21"/>
      <c r="D51" s="21"/>
      <c r="E51" s="21"/>
      <c r="F51" s="21"/>
      <c r="G51" s="21"/>
      <c r="H51" s="21"/>
      <c r="I51" s="21"/>
      <c r="J51" s="21" t="s">
        <v>1344</v>
      </c>
      <c r="K51" s="21"/>
      <c r="L51" s="21"/>
      <c r="M51" s="21"/>
      <c r="N51" s="21"/>
      <c r="O51" s="21"/>
      <c r="P51" s="21"/>
      <c r="Q51" s="21"/>
      <c r="R51" s="21"/>
      <c r="S51" s="21"/>
      <c r="T51" s="21"/>
      <c r="U51" s="21"/>
      <c r="V51" s="21"/>
      <c r="W51" s="21"/>
      <c r="X51" s="21"/>
      <c r="Y51" s="63">
        <v>1</v>
      </c>
    </row>
    <row r="52" spans="1:25">
      <c r="A52" s="21"/>
      <c r="B52" s="21"/>
      <c r="C52" s="21"/>
      <c r="D52" s="21"/>
      <c r="E52" s="21"/>
      <c r="F52" s="21"/>
      <c r="G52" s="21"/>
      <c r="H52" s="21"/>
      <c r="I52" s="21"/>
      <c r="J52" s="21" t="s">
        <v>1343</v>
      </c>
      <c r="K52" s="21"/>
      <c r="L52" s="21"/>
      <c r="M52" s="21"/>
      <c r="N52" s="21"/>
      <c r="O52" s="21"/>
      <c r="P52" s="21"/>
      <c r="Q52" s="21"/>
      <c r="R52" s="21"/>
      <c r="S52" s="21"/>
      <c r="T52" s="21"/>
      <c r="U52" s="21"/>
      <c r="V52" s="21"/>
      <c r="W52" s="21"/>
      <c r="X52" s="21"/>
      <c r="Y52" s="63">
        <v>1</v>
      </c>
    </row>
    <row r="53" spans="1:25">
      <c r="A53" s="21"/>
      <c r="B53" s="21"/>
      <c r="C53" s="21"/>
      <c r="D53" s="21"/>
      <c r="E53" s="21"/>
      <c r="F53" s="21"/>
      <c r="G53" s="21"/>
      <c r="H53" s="21"/>
      <c r="I53" s="21"/>
      <c r="J53" s="21"/>
      <c r="K53" s="21"/>
      <c r="L53" s="21"/>
      <c r="M53" s="21"/>
      <c r="N53" s="21"/>
      <c r="O53" s="21"/>
      <c r="P53" s="21"/>
      <c r="Q53" s="21"/>
      <c r="R53" s="21"/>
      <c r="S53" s="21"/>
      <c r="T53" s="21"/>
      <c r="U53" s="21"/>
      <c r="V53" s="21"/>
      <c r="W53" s="21"/>
      <c r="X53" s="21"/>
      <c r="Y53" s="63">
        <v>1</v>
      </c>
    </row>
    <row r="54" spans="1:25">
      <c r="A54" s="21"/>
      <c r="B54" s="21"/>
      <c r="C54" s="21"/>
      <c r="D54" s="21"/>
      <c r="E54" s="21"/>
      <c r="F54" s="21"/>
      <c r="G54" s="21"/>
      <c r="H54" s="21"/>
      <c r="I54" s="21"/>
      <c r="J54" s="54" t="s">
        <v>1342</v>
      </c>
      <c r="K54" s="21"/>
      <c r="L54" s="21"/>
      <c r="M54" s="21"/>
      <c r="N54" s="21"/>
      <c r="O54" s="21"/>
      <c r="P54" s="21"/>
      <c r="Q54" s="21"/>
      <c r="R54" s="21"/>
      <c r="S54" s="21"/>
      <c r="T54" s="21"/>
      <c r="U54" s="21"/>
      <c r="V54" s="21"/>
      <c r="W54" s="21"/>
      <c r="X54" s="21"/>
      <c r="Y54" s="63">
        <v>1</v>
      </c>
    </row>
    <row r="55" spans="1:25">
      <c r="A55" s="21"/>
      <c r="B55" s="21"/>
      <c r="C55" s="21"/>
      <c r="D55" s="21"/>
      <c r="E55" s="21"/>
      <c r="F55" s="21"/>
      <c r="G55" s="21"/>
      <c r="H55" s="21"/>
      <c r="I55" s="21"/>
      <c r="J55" s="21"/>
      <c r="K55" s="21"/>
      <c r="L55" s="21"/>
      <c r="M55" s="21"/>
      <c r="N55" s="21"/>
      <c r="O55" s="21"/>
      <c r="P55" s="21"/>
      <c r="Q55" s="21"/>
      <c r="R55" s="21"/>
      <c r="S55" s="21"/>
      <c r="T55" s="21"/>
      <c r="U55" s="21"/>
      <c r="V55" s="21"/>
      <c r="W55" s="21"/>
      <c r="X55" s="21"/>
      <c r="Y55" s="63">
        <v>1</v>
      </c>
    </row>
    <row r="56" spans="1:25" ht="18">
      <c r="A56" s="21"/>
      <c r="B56" s="48" t="s">
        <v>1341</v>
      </c>
      <c r="C56" s="21"/>
      <c r="D56" s="21"/>
      <c r="E56" s="21"/>
      <c r="F56" s="21"/>
      <c r="G56" s="21"/>
      <c r="H56" s="21"/>
      <c r="I56" s="21"/>
      <c r="J56" s="21" t="s">
        <v>1340</v>
      </c>
      <c r="K56" s="21"/>
      <c r="L56" s="21"/>
      <c r="M56" s="21"/>
      <c r="N56" s="21"/>
      <c r="O56" s="21"/>
      <c r="P56" s="21"/>
      <c r="Q56" s="21"/>
      <c r="R56" s="21"/>
      <c r="S56" s="21"/>
      <c r="T56" s="21"/>
      <c r="U56" s="21"/>
      <c r="V56" s="21"/>
      <c r="W56" s="21"/>
      <c r="X56" s="21"/>
      <c r="Y56" s="63">
        <v>1</v>
      </c>
    </row>
    <row r="57" spans="1:25">
      <c r="A57" s="21"/>
      <c r="B57" s="88"/>
      <c r="C57" s="21"/>
      <c r="D57" s="21"/>
      <c r="E57" s="21"/>
      <c r="F57" s="21"/>
      <c r="G57" s="21"/>
      <c r="H57" s="21"/>
      <c r="I57" s="21"/>
      <c r="J57" s="21" t="s">
        <v>1339</v>
      </c>
      <c r="K57" s="21"/>
      <c r="L57" s="21"/>
      <c r="M57" s="21"/>
      <c r="N57" s="21"/>
      <c r="O57" s="21"/>
      <c r="P57" s="21"/>
      <c r="Q57" s="21"/>
      <c r="R57" s="21"/>
      <c r="S57" s="21"/>
      <c r="T57" s="21"/>
      <c r="U57" s="21"/>
      <c r="V57" s="21"/>
      <c r="W57" s="21"/>
      <c r="X57" s="21"/>
      <c r="Y57" s="63">
        <v>1</v>
      </c>
    </row>
    <row r="58" spans="1:25">
      <c r="A58" s="21"/>
      <c r="B58" s="104" t="s">
        <v>1338</v>
      </c>
      <c r="C58" s="21"/>
      <c r="D58" s="21"/>
      <c r="E58" s="104" t="s">
        <v>1337</v>
      </c>
      <c r="F58" s="21"/>
      <c r="G58" s="21"/>
      <c r="H58" s="21"/>
      <c r="I58" s="21"/>
      <c r="J58" s="21"/>
      <c r="K58" s="21"/>
      <c r="L58" s="21"/>
      <c r="M58" s="21"/>
      <c r="N58" s="21"/>
      <c r="O58" s="21"/>
      <c r="P58" s="21"/>
      <c r="Q58" s="21"/>
      <c r="R58" s="21"/>
      <c r="S58" s="21"/>
      <c r="T58" s="21"/>
      <c r="U58" s="21"/>
      <c r="V58" s="21"/>
      <c r="W58" s="21"/>
      <c r="X58" s="21"/>
      <c r="Y58" s="63">
        <v>1</v>
      </c>
    </row>
    <row r="59" spans="1:25">
      <c r="A59" s="21"/>
      <c r="B59" s="103" t="s">
        <v>1336</v>
      </c>
      <c r="C59" s="21"/>
      <c r="D59" s="21"/>
      <c r="E59" s="103" t="s">
        <v>1329</v>
      </c>
      <c r="F59" s="21"/>
      <c r="G59" s="21"/>
      <c r="H59" s="21"/>
      <c r="I59" s="21"/>
      <c r="J59" s="54" t="s">
        <v>1335</v>
      </c>
      <c r="K59" s="21"/>
      <c r="L59" s="21"/>
      <c r="M59" s="21"/>
      <c r="N59" s="21"/>
      <c r="O59" s="21"/>
      <c r="P59" s="21"/>
      <c r="Q59" s="21"/>
      <c r="R59" s="21"/>
      <c r="S59" s="21"/>
      <c r="T59" s="21"/>
      <c r="U59" s="21"/>
      <c r="V59" s="21"/>
      <c r="W59" s="21"/>
      <c r="X59" s="21"/>
      <c r="Y59" s="63">
        <v>1</v>
      </c>
    </row>
    <row r="60" spans="1:25">
      <c r="A60" s="21"/>
      <c r="B60" s="103" t="s">
        <v>1334</v>
      </c>
      <c r="C60" s="21"/>
      <c r="D60" s="21"/>
      <c r="E60" s="103" t="s">
        <v>1333</v>
      </c>
      <c r="F60" s="21"/>
      <c r="G60" s="21"/>
      <c r="H60" s="21"/>
      <c r="I60" s="21"/>
      <c r="J60" s="21"/>
      <c r="K60" s="21"/>
      <c r="L60" s="21"/>
      <c r="M60" s="21"/>
      <c r="N60" s="21"/>
      <c r="O60" s="21"/>
      <c r="P60" s="21"/>
      <c r="Q60" s="21"/>
      <c r="R60" s="21"/>
      <c r="S60" s="21"/>
      <c r="T60" s="21"/>
      <c r="U60" s="21"/>
      <c r="V60" s="21"/>
      <c r="W60" s="21"/>
      <c r="X60" s="21"/>
      <c r="Y60" s="63">
        <v>1</v>
      </c>
    </row>
    <row r="61" spans="1:25">
      <c r="A61" s="21"/>
      <c r="B61" s="88"/>
      <c r="C61" s="21"/>
      <c r="D61" s="21"/>
      <c r="E61" s="21"/>
      <c r="F61" s="21"/>
      <c r="G61" s="21"/>
      <c r="H61" s="21"/>
      <c r="I61" s="21"/>
      <c r="J61" s="21" t="s">
        <v>1332</v>
      </c>
      <c r="K61" s="21"/>
      <c r="L61" s="21"/>
      <c r="M61" s="21"/>
      <c r="N61" s="21"/>
      <c r="O61" s="21"/>
      <c r="P61" s="21"/>
      <c r="Q61" s="21"/>
      <c r="R61" s="21"/>
      <c r="S61" s="21"/>
      <c r="T61" s="21"/>
      <c r="U61" s="21"/>
      <c r="V61" s="21"/>
      <c r="W61" s="21"/>
      <c r="X61" s="21"/>
      <c r="Y61" s="63">
        <v>1</v>
      </c>
    </row>
    <row r="62" spans="1:25">
      <c r="A62" s="21"/>
      <c r="B62" s="104" t="s">
        <v>1331</v>
      </c>
      <c r="C62" s="21"/>
      <c r="D62" s="21"/>
      <c r="E62" s="104" t="s">
        <v>1330</v>
      </c>
      <c r="F62" s="21"/>
      <c r="G62" s="21"/>
      <c r="H62" s="21"/>
      <c r="I62" s="21"/>
      <c r="J62" s="21"/>
      <c r="K62" s="21"/>
      <c r="L62" s="21"/>
      <c r="M62" s="21"/>
      <c r="N62" s="21"/>
      <c r="O62" s="21"/>
      <c r="P62" s="21"/>
      <c r="Q62" s="21"/>
      <c r="R62" s="21"/>
      <c r="S62" s="21"/>
      <c r="T62" s="21"/>
      <c r="U62" s="21"/>
      <c r="V62" s="21"/>
      <c r="W62" s="21"/>
      <c r="X62" s="21"/>
      <c r="Y62" s="63">
        <v>1</v>
      </c>
    </row>
    <row r="63" spans="1:25">
      <c r="A63" s="21"/>
      <c r="B63" s="103" t="s">
        <v>1329</v>
      </c>
      <c r="C63" s="21"/>
      <c r="D63" s="21"/>
      <c r="E63" s="21" t="s">
        <v>1328</v>
      </c>
      <c r="F63" s="21"/>
      <c r="G63" s="21"/>
      <c r="H63" s="21"/>
      <c r="I63" s="21"/>
      <c r="J63" s="54" t="s">
        <v>1327</v>
      </c>
      <c r="K63" s="21"/>
      <c r="L63" s="21"/>
      <c r="M63" s="21"/>
      <c r="N63" s="21"/>
      <c r="O63" s="21"/>
      <c r="P63" s="21"/>
      <c r="Q63" s="21"/>
      <c r="R63" s="21"/>
      <c r="S63" s="21"/>
      <c r="T63" s="21"/>
      <c r="U63" s="21"/>
      <c r="V63" s="21"/>
      <c r="W63" s="21"/>
      <c r="X63" s="21"/>
      <c r="Y63" s="63">
        <v>1</v>
      </c>
    </row>
    <row r="64" spans="1:25">
      <c r="A64" s="21"/>
      <c r="B64" s="103" t="s">
        <v>1326</v>
      </c>
      <c r="C64" s="21"/>
      <c r="D64" s="21"/>
      <c r="E64" s="21"/>
      <c r="F64" s="21"/>
      <c r="G64" s="21"/>
      <c r="H64" s="21"/>
      <c r="I64" s="21"/>
      <c r="J64" s="21"/>
      <c r="K64" s="21"/>
      <c r="L64" s="21"/>
      <c r="M64" s="21"/>
      <c r="N64" s="21"/>
      <c r="O64" s="21"/>
      <c r="P64" s="21"/>
      <c r="Q64" s="21"/>
      <c r="R64" s="21"/>
      <c r="S64" s="21"/>
      <c r="T64" s="21"/>
      <c r="U64" s="21"/>
      <c r="V64" s="21"/>
      <c r="W64" s="21"/>
      <c r="X64" s="21"/>
      <c r="Y64" s="63">
        <v>1</v>
      </c>
    </row>
    <row r="65" spans="1:25">
      <c r="A65" s="21"/>
      <c r="B65" s="21"/>
      <c r="C65" s="21"/>
      <c r="D65" s="21"/>
      <c r="E65" s="21"/>
      <c r="F65" s="21"/>
      <c r="G65" s="21"/>
      <c r="H65" s="21"/>
      <c r="I65" s="21"/>
      <c r="J65" s="21" t="s">
        <v>1325</v>
      </c>
      <c r="K65" s="21"/>
      <c r="L65" s="21"/>
      <c r="M65" s="21"/>
      <c r="N65" s="21"/>
      <c r="O65" s="21"/>
      <c r="P65" s="21"/>
      <c r="Q65" s="21"/>
      <c r="R65" s="21"/>
      <c r="S65" s="21"/>
      <c r="T65" s="21"/>
      <c r="U65" s="21"/>
      <c r="V65" s="21"/>
      <c r="W65" s="21"/>
      <c r="X65" s="21"/>
      <c r="Y65" s="63">
        <v>1</v>
      </c>
    </row>
    <row r="66" spans="1:25">
      <c r="A66" s="21"/>
      <c r="B66" s="104" t="s">
        <v>1324</v>
      </c>
      <c r="C66" s="21"/>
      <c r="D66" s="21"/>
      <c r="E66" s="21"/>
      <c r="F66" s="21"/>
      <c r="G66" s="21"/>
      <c r="H66" s="21"/>
      <c r="I66" s="21"/>
      <c r="J66" s="21" t="s">
        <v>1323</v>
      </c>
      <c r="K66" s="21"/>
      <c r="L66" s="21"/>
      <c r="M66" s="21"/>
      <c r="N66" s="21"/>
      <c r="O66" s="21"/>
      <c r="P66" s="21"/>
      <c r="Q66" s="21"/>
      <c r="R66" s="21"/>
      <c r="S66" s="21"/>
      <c r="T66" s="21"/>
      <c r="U66" s="21"/>
      <c r="V66" s="21"/>
      <c r="W66" s="21"/>
      <c r="X66" s="21"/>
      <c r="Y66" s="63">
        <v>1</v>
      </c>
    </row>
    <row r="67" spans="1:25">
      <c r="A67" s="21"/>
      <c r="B67" s="21"/>
      <c r="C67" s="21"/>
      <c r="D67" s="21"/>
      <c r="E67" s="21"/>
      <c r="F67" s="21"/>
      <c r="G67" s="21"/>
      <c r="H67" s="21"/>
      <c r="I67" s="21"/>
      <c r="J67" s="21" t="s">
        <v>1322</v>
      </c>
      <c r="K67" s="21"/>
      <c r="L67" s="21"/>
      <c r="M67" s="21"/>
      <c r="N67" s="21"/>
      <c r="O67" s="21"/>
      <c r="P67" s="21"/>
      <c r="Q67" s="21"/>
      <c r="R67" s="21"/>
      <c r="S67" s="21"/>
      <c r="T67" s="21"/>
      <c r="U67" s="21"/>
      <c r="V67" s="21"/>
      <c r="W67" s="21"/>
      <c r="X67" s="21"/>
      <c r="Y67" s="63">
        <v>1</v>
      </c>
    </row>
    <row r="68" spans="1:25">
      <c r="A68" s="21"/>
      <c r="B68" s="582" t="s">
        <v>1321</v>
      </c>
      <c r="C68" s="582"/>
      <c r="D68" s="582"/>
      <c r="E68" s="21"/>
      <c r="F68" s="21"/>
      <c r="G68" s="21"/>
      <c r="H68" s="21"/>
      <c r="I68" s="21"/>
      <c r="J68" s="21"/>
      <c r="K68" s="21"/>
      <c r="L68" s="21"/>
      <c r="M68" s="21"/>
      <c r="N68" s="21"/>
      <c r="O68" s="21"/>
      <c r="P68" s="21"/>
      <c r="Q68" s="21"/>
      <c r="R68" s="21"/>
      <c r="S68" s="21"/>
      <c r="T68" s="21"/>
      <c r="U68" s="21"/>
      <c r="V68" s="21"/>
      <c r="W68" s="21"/>
      <c r="X68" s="21"/>
      <c r="Y68" s="63">
        <v>1</v>
      </c>
    </row>
    <row r="69" spans="1:25">
      <c r="A69" s="21"/>
      <c r="B69" s="583">
        <v>120</v>
      </c>
      <c r="C69" s="583"/>
      <c r="D69" s="583"/>
      <c r="E69" s="21"/>
      <c r="F69" s="21"/>
      <c r="G69" s="21"/>
      <c r="H69" s="21"/>
      <c r="I69" s="21"/>
      <c r="J69" s="54" t="s">
        <v>1320</v>
      </c>
      <c r="K69" s="21"/>
      <c r="L69" s="21"/>
      <c r="M69" s="21"/>
      <c r="N69" s="21"/>
      <c r="O69" s="21"/>
      <c r="P69" s="21"/>
      <c r="Q69" s="21"/>
      <c r="R69" s="21"/>
      <c r="S69" s="21"/>
      <c r="T69" s="21"/>
      <c r="U69" s="21"/>
      <c r="V69" s="21"/>
      <c r="W69" s="21"/>
      <c r="X69" s="21"/>
      <c r="Y69" s="63">
        <v>1</v>
      </c>
    </row>
    <row r="70" spans="1:25">
      <c r="A70" s="21"/>
      <c r="B70" s="21"/>
      <c r="C70" s="21"/>
      <c r="D70" s="21"/>
      <c r="E70" s="21"/>
      <c r="F70" s="21"/>
      <c r="G70" s="21"/>
      <c r="H70" s="21"/>
      <c r="I70" s="21"/>
      <c r="J70" s="21"/>
      <c r="K70" s="21"/>
      <c r="L70" s="21"/>
      <c r="M70" s="21"/>
      <c r="N70" s="21"/>
      <c r="O70" s="21"/>
      <c r="P70" s="21"/>
      <c r="Q70" s="21"/>
      <c r="R70" s="21"/>
      <c r="S70" s="21"/>
      <c r="T70" s="21"/>
      <c r="U70" s="21"/>
      <c r="V70" s="21"/>
      <c r="W70" s="21"/>
      <c r="X70" s="21"/>
      <c r="Y70" s="63">
        <v>1</v>
      </c>
    </row>
    <row r="71" spans="1:25">
      <c r="A71" s="21"/>
      <c r="B71" s="235" t="s">
        <v>1318</v>
      </c>
      <c r="C71" s="234" t="s">
        <v>1319</v>
      </c>
      <c r="D71" s="235" t="s">
        <v>1318</v>
      </c>
      <c r="E71" s="234">
        <v>1560</v>
      </c>
      <c r="F71" s="233" t="s">
        <v>1317</v>
      </c>
      <c r="G71" s="21"/>
      <c r="H71" s="21"/>
      <c r="I71" s="21"/>
      <c r="J71" s="52" t="s">
        <v>1316</v>
      </c>
      <c r="K71" s="21"/>
      <c r="L71" s="21"/>
      <c r="M71" s="21"/>
      <c r="N71" s="21"/>
      <c r="O71" s="21"/>
      <c r="P71" s="21"/>
      <c r="Q71" s="21"/>
      <c r="R71" s="21"/>
      <c r="S71" s="21"/>
      <c r="T71" s="21" t="s">
        <v>15</v>
      </c>
      <c r="U71" s="21"/>
      <c r="V71" s="21"/>
      <c r="W71" s="21"/>
      <c r="X71" s="21"/>
      <c r="Y71" s="63">
        <v>1</v>
      </c>
    </row>
    <row r="72" spans="1:25">
      <c r="A72" s="21"/>
      <c r="B72" s="21"/>
      <c r="C72" s="232">
        <v>120</v>
      </c>
      <c r="D72" s="21"/>
      <c r="E72" s="232">
        <v>120</v>
      </c>
      <c r="F72" s="21"/>
      <c r="G72" s="21"/>
      <c r="H72" s="21"/>
      <c r="I72" s="21"/>
      <c r="J72" s="21"/>
      <c r="K72" s="21"/>
      <c r="L72" s="21"/>
      <c r="M72" s="21"/>
      <c r="N72" s="21"/>
      <c r="O72" s="21"/>
      <c r="P72" s="21"/>
      <c r="Q72" s="21"/>
      <c r="R72" s="21"/>
      <c r="S72" s="21"/>
      <c r="T72" s="21"/>
      <c r="U72" s="21"/>
      <c r="V72" s="21"/>
      <c r="W72" s="21"/>
      <c r="X72" s="21"/>
      <c r="Y72" s="63">
        <v>1</v>
      </c>
    </row>
    <row r="73" spans="1:25">
      <c r="A73" s="21"/>
      <c r="B73" s="21"/>
      <c r="C73" s="21"/>
      <c r="D73" s="21"/>
      <c r="E73" s="21"/>
      <c r="F73" s="21"/>
      <c r="G73" s="21"/>
      <c r="H73" s="21"/>
      <c r="I73" s="21"/>
      <c r="J73" s="52" t="s">
        <v>1315</v>
      </c>
      <c r="K73" s="21"/>
      <c r="L73" s="21"/>
      <c r="M73" s="21"/>
      <c r="N73" s="21"/>
      <c r="O73" s="21"/>
      <c r="P73" s="21"/>
      <c r="Q73" s="21"/>
      <c r="R73" s="21"/>
      <c r="S73" s="21"/>
      <c r="T73" s="21" t="s">
        <v>15</v>
      </c>
      <c r="U73" s="21"/>
      <c r="V73" s="21"/>
      <c r="W73" s="21"/>
      <c r="X73" s="21"/>
      <c r="Y73" s="63">
        <v>1</v>
      </c>
    </row>
    <row r="74" spans="1:25" ht="18">
      <c r="A74" s="21"/>
      <c r="B74" s="48" t="s">
        <v>1314</v>
      </c>
      <c r="C74" s="21"/>
      <c r="D74" s="21"/>
      <c r="E74" s="21"/>
      <c r="F74" s="21"/>
      <c r="G74" s="21"/>
      <c r="H74" s="21"/>
      <c r="I74" s="21"/>
      <c r="J74" s="21"/>
      <c r="K74" s="21"/>
      <c r="L74" s="21"/>
      <c r="M74" s="21"/>
      <c r="N74" s="21"/>
      <c r="O74" s="21"/>
      <c r="P74" s="21"/>
      <c r="Q74" s="21"/>
      <c r="R74" s="21"/>
      <c r="S74" s="21"/>
      <c r="T74" s="21"/>
      <c r="U74" s="21"/>
      <c r="V74" s="21"/>
      <c r="W74" s="21"/>
      <c r="X74" s="21"/>
      <c r="Y74" s="63">
        <v>1</v>
      </c>
    </row>
    <row r="75" spans="1:25">
      <c r="A75" s="21"/>
      <c r="B75" s="88"/>
      <c r="C75" s="21"/>
      <c r="D75" s="21"/>
      <c r="E75" s="21"/>
      <c r="F75" s="21"/>
      <c r="G75" s="21"/>
      <c r="H75" s="21"/>
      <c r="I75" s="21"/>
      <c r="J75" s="54" t="s">
        <v>1313</v>
      </c>
      <c r="K75" s="21"/>
      <c r="L75" s="21"/>
      <c r="M75" s="21"/>
      <c r="N75" s="21"/>
      <c r="O75" s="21"/>
      <c r="P75" s="21"/>
      <c r="Q75" s="21"/>
      <c r="R75" s="21"/>
      <c r="S75" s="21"/>
      <c r="T75" s="21"/>
      <c r="U75" s="21"/>
      <c r="V75" s="21"/>
      <c r="W75" s="21"/>
      <c r="X75" s="21"/>
      <c r="Y75" s="63">
        <v>1</v>
      </c>
    </row>
    <row r="76" spans="1:25">
      <c r="A76" s="21"/>
      <c r="B76" s="104" t="s">
        <v>1312</v>
      </c>
      <c r="C76" s="21"/>
      <c r="D76" s="21"/>
      <c r="E76" s="21"/>
      <c r="F76" s="21"/>
      <c r="G76" s="21"/>
      <c r="H76" s="21"/>
      <c r="I76" s="21"/>
      <c r="J76" s="21"/>
      <c r="K76" s="21"/>
      <c r="L76" s="21"/>
      <c r="M76" s="21"/>
      <c r="N76" s="21"/>
      <c r="O76" s="21"/>
      <c r="P76" s="21"/>
      <c r="Q76" s="21"/>
      <c r="R76" s="21"/>
      <c r="S76" s="21"/>
      <c r="T76" s="21"/>
      <c r="U76" s="21"/>
      <c r="V76" s="21"/>
      <c r="W76" s="21"/>
      <c r="X76" s="21"/>
      <c r="Y76" s="63">
        <v>1</v>
      </c>
    </row>
    <row r="77" spans="1:25">
      <c r="A77" s="21"/>
      <c r="B77" s="231" t="s">
        <v>1311</v>
      </c>
      <c r="C77" s="21"/>
      <c r="D77" s="21"/>
      <c r="E77" s="21"/>
      <c r="F77" s="21"/>
      <c r="G77" s="21"/>
      <c r="H77" s="21"/>
      <c r="I77" s="21"/>
      <c r="J77" s="52" t="s">
        <v>1310</v>
      </c>
      <c r="K77" s="21"/>
      <c r="L77" s="21"/>
      <c r="M77" s="21"/>
      <c r="N77" s="21"/>
      <c r="O77" s="21"/>
      <c r="P77" s="21"/>
      <c r="Q77" s="21"/>
      <c r="R77" s="21"/>
      <c r="S77" s="21"/>
      <c r="T77" s="21"/>
      <c r="U77" s="21"/>
      <c r="V77" s="21"/>
      <c r="W77" s="21"/>
      <c r="X77" s="21"/>
      <c r="Y77" s="63">
        <v>1</v>
      </c>
    </row>
    <row r="78" spans="1:25">
      <c r="A78" s="21"/>
      <c r="B78" s="231" t="s">
        <v>1309</v>
      </c>
      <c r="C78" s="21"/>
      <c r="D78" s="21"/>
      <c r="E78" s="21"/>
      <c r="F78" s="21"/>
      <c r="G78" s="21"/>
      <c r="H78" s="21"/>
      <c r="I78" s="21"/>
      <c r="J78" s="21"/>
      <c r="K78" s="21"/>
      <c r="L78" s="21"/>
      <c r="M78" s="21"/>
      <c r="N78" s="21"/>
      <c r="O78" s="21"/>
      <c r="P78" s="21"/>
      <c r="Q78" s="21"/>
      <c r="R78" s="21"/>
      <c r="S78" s="21"/>
      <c r="T78" s="21"/>
      <c r="U78" s="21"/>
      <c r="V78" s="21"/>
      <c r="W78" s="21"/>
      <c r="X78" s="21"/>
      <c r="Y78" s="63">
        <v>1</v>
      </c>
    </row>
    <row r="79" spans="1:25">
      <c r="A79" s="21"/>
      <c r="B79" s="231" t="s">
        <v>1308</v>
      </c>
      <c r="C79" s="21"/>
      <c r="D79" s="21"/>
      <c r="E79" s="21"/>
      <c r="F79" s="21"/>
      <c r="G79" s="21"/>
      <c r="H79" s="21"/>
      <c r="I79" s="21"/>
      <c r="J79" s="21" t="s">
        <v>1307</v>
      </c>
      <c r="K79" s="21"/>
      <c r="L79" s="21"/>
      <c r="M79" s="21"/>
      <c r="N79" s="21"/>
      <c r="O79" s="21"/>
      <c r="P79" s="21"/>
      <c r="Q79" s="21"/>
      <c r="R79" s="21"/>
      <c r="S79" s="21"/>
      <c r="T79" s="21"/>
      <c r="U79" s="21"/>
      <c r="V79" s="21"/>
      <c r="W79" s="21"/>
      <c r="X79" s="21"/>
      <c r="Y79" s="63">
        <v>1</v>
      </c>
    </row>
    <row r="80" spans="1:25">
      <c r="A80" s="21"/>
      <c r="B80" s="231" t="s">
        <v>1306</v>
      </c>
      <c r="C80" s="21"/>
      <c r="D80" s="21"/>
      <c r="E80" s="21"/>
      <c r="F80" s="21"/>
      <c r="G80" s="21"/>
      <c r="H80" s="21"/>
      <c r="I80" s="21"/>
      <c r="J80" s="21" t="s">
        <v>1305</v>
      </c>
      <c r="K80" s="21"/>
      <c r="L80" s="21"/>
      <c r="M80" s="21"/>
      <c r="N80" s="21"/>
      <c r="O80" s="21"/>
      <c r="P80" s="21"/>
      <c r="Q80" s="21"/>
      <c r="R80" s="21"/>
      <c r="S80" s="21"/>
      <c r="T80" s="21"/>
      <c r="U80" s="21"/>
      <c r="V80" s="21"/>
      <c r="W80" s="21"/>
      <c r="X80" s="21"/>
      <c r="Y80" s="63">
        <v>1</v>
      </c>
    </row>
    <row r="81" spans="1:25">
      <c r="A81" s="21"/>
      <c r="B81" s="88" t="s">
        <v>1304</v>
      </c>
      <c r="C81" s="21"/>
      <c r="D81" s="21"/>
      <c r="E81" s="21"/>
      <c r="F81" s="21"/>
      <c r="G81" s="21"/>
      <c r="H81" s="21"/>
      <c r="I81" s="21"/>
      <c r="J81" s="21" t="s">
        <v>1303</v>
      </c>
      <c r="K81" s="21"/>
      <c r="L81" s="21"/>
      <c r="M81" s="21"/>
      <c r="N81" s="21"/>
      <c r="O81" s="21"/>
      <c r="P81" s="21"/>
      <c r="Q81" s="21"/>
      <c r="R81" s="21"/>
      <c r="S81" s="21"/>
      <c r="T81" s="21"/>
      <c r="U81" s="21"/>
      <c r="V81" s="21"/>
      <c r="W81" s="21"/>
      <c r="X81" s="21"/>
      <c r="Y81" s="63">
        <v>1</v>
      </c>
    </row>
    <row r="82" spans="1:25">
      <c r="A82" s="21"/>
      <c r="B82" s="231" t="s">
        <v>1302</v>
      </c>
      <c r="C82" s="21"/>
      <c r="D82" s="21"/>
      <c r="E82" s="21"/>
      <c r="F82" s="21"/>
      <c r="G82" s="21"/>
      <c r="H82" s="21"/>
      <c r="I82" s="21"/>
      <c r="J82" s="21" t="s">
        <v>1301</v>
      </c>
      <c r="K82" s="21"/>
      <c r="L82" s="21"/>
      <c r="M82" s="21"/>
      <c r="N82" s="21"/>
      <c r="O82" s="21"/>
      <c r="P82" s="21"/>
      <c r="Q82" s="21"/>
      <c r="R82" s="21"/>
      <c r="S82" s="21"/>
      <c r="T82" s="21"/>
      <c r="U82" s="21"/>
      <c r="V82" s="21"/>
      <c r="W82" s="21"/>
      <c r="X82" s="21"/>
      <c r="Y82" s="63">
        <v>1</v>
      </c>
    </row>
    <row r="83" spans="1:25">
      <c r="A83" s="21"/>
      <c r="B83" s="231" t="s">
        <v>1300</v>
      </c>
      <c r="C83" s="21"/>
      <c r="D83" s="21"/>
      <c r="E83" s="21"/>
      <c r="F83" s="21"/>
      <c r="G83" s="21"/>
      <c r="H83" s="21"/>
      <c r="I83" s="21"/>
      <c r="J83" s="21" t="s">
        <v>1299</v>
      </c>
      <c r="K83" s="21"/>
      <c r="L83" s="21"/>
      <c r="M83" s="21"/>
      <c r="N83" s="21"/>
      <c r="O83" s="21"/>
      <c r="P83" s="21"/>
      <c r="Q83" s="21"/>
      <c r="R83" s="21"/>
      <c r="S83" s="21"/>
      <c r="T83" s="21"/>
      <c r="U83" s="21"/>
      <c r="V83" s="21"/>
      <c r="W83" s="21"/>
      <c r="X83" s="21"/>
      <c r="Y83" s="63">
        <v>1</v>
      </c>
    </row>
    <row r="84" spans="1:25">
      <c r="A84" s="21"/>
      <c r="B84" s="231" t="s">
        <v>1298</v>
      </c>
      <c r="C84" s="21"/>
      <c r="D84" s="21"/>
      <c r="E84" s="21"/>
      <c r="F84" s="21"/>
      <c r="G84" s="21"/>
      <c r="H84" s="21"/>
      <c r="I84" s="21"/>
      <c r="J84" s="21" t="s">
        <v>1297</v>
      </c>
      <c r="K84" s="21"/>
      <c r="L84" s="21"/>
      <c r="M84" s="21"/>
      <c r="N84" s="21"/>
      <c r="O84" s="21"/>
      <c r="P84" s="21"/>
      <c r="Q84" s="21"/>
      <c r="R84" s="21"/>
      <c r="S84" s="21"/>
      <c r="T84" s="21"/>
      <c r="U84" s="21"/>
      <c r="V84" s="21"/>
      <c r="W84" s="21"/>
      <c r="X84" s="21"/>
      <c r="Y84" s="63">
        <v>1</v>
      </c>
    </row>
    <row r="85" spans="1:25">
      <c r="A85" s="21"/>
      <c r="B85" s="231" t="s">
        <v>1296</v>
      </c>
      <c r="C85" s="21"/>
      <c r="D85" s="21"/>
      <c r="E85" s="21"/>
      <c r="F85" s="21"/>
      <c r="G85" s="21"/>
      <c r="H85" s="21"/>
      <c r="I85" s="21"/>
      <c r="J85" s="21" t="s">
        <v>1295</v>
      </c>
      <c r="K85" s="21"/>
      <c r="L85" s="21"/>
      <c r="M85" s="21"/>
      <c r="N85" s="21"/>
      <c r="O85" s="21"/>
      <c r="P85" s="21"/>
      <c r="Q85" s="21"/>
      <c r="R85" s="21"/>
      <c r="S85" s="21"/>
      <c r="T85" s="21"/>
      <c r="U85" s="21"/>
      <c r="V85" s="21"/>
      <c r="W85" s="21"/>
      <c r="X85" s="21"/>
      <c r="Y85" s="63">
        <v>1</v>
      </c>
    </row>
    <row r="86" spans="1:25">
      <c r="A86" s="21"/>
      <c r="B86" s="231" t="s">
        <v>1294</v>
      </c>
      <c r="C86" s="21"/>
      <c r="D86" s="21"/>
      <c r="E86" s="21"/>
      <c r="F86" s="21"/>
      <c r="G86" s="21"/>
      <c r="H86" s="21"/>
      <c r="I86" s="21"/>
      <c r="J86" s="21"/>
      <c r="K86" s="21"/>
      <c r="L86" s="21"/>
      <c r="M86" s="21"/>
      <c r="N86" s="21"/>
      <c r="O86" s="21"/>
      <c r="P86" s="21"/>
      <c r="Q86" s="21"/>
      <c r="R86" s="21"/>
      <c r="S86" s="21"/>
      <c r="T86" s="21"/>
      <c r="U86" s="21"/>
      <c r="V86" s="21"/>
      <c r="W86" s="21"/>
      <c r="X86" s="21"/>
      <c r="Y86" s="63">
        <v>1</v>
      </c>
    </row>
    <row r="87" spans="1:25">
      <c r="A87" s="21"/>
      <c r="B87" s="231" t="s">
        <v>1293</v>
      </c>
      <c r="C87" s="21"/>
      <c r="D87" s="21"/>
      <c r="E87" s="21"/>
      <c r="F87" s="21"/>
      <c r="G87" s="21"/>
      <c r="H87" s="21"/>
      <c r="I87" s="21"/>
      <c r="J87" s="21" t="s">
        <v>1292</v>
      </c>
      <c r="K87" s="21"/>
      <c r="L87" s="21"/>
      <c r="M87" s="21"/>
      <c r="N87" s="21"/>
      <c r="O87" s="21"/>
      <c r="P87" s="21"/>
      <c r="Q87" s="21"/>
      <c r="R87" s="21"/>
      <c r="S87" s="21"/>
      <c r="T87" s="21"/>
      <c r="U87" s="21"/>
      <c r="V87" s="21"/>
      <c r="W87" s="21"/>
      <c r="X87" s="21"/>
      <c r="Y87" s="63">
        <v>1</v>
      </c>
    </row>
    <row r="88" spans="1:25">
      <c r="A88" s="21"/>
      <c r="B88" s="231" t="s">
        <v>1291</v>
      </c>
      <c r="C88" s="21"/>
      <c r="D88" s="21"/>
      <c r="E88" s="21"/>
      <c r="F88" s="21"/>
      <c r="G88" s="21"/>
      <c r="H88" s="21"/>
      <c r="I88" s="21"/>
      <c r="J88" s="21"/>
      <c r="K88" s="21"/>
      <c r="L88" s="21"/>
      <c r="M88" s="21"/>
      <c r="N88" s="21"/>
      <c r="O88" s="21"/>
      <c r="P88" s="21"/>
      <c r="Q88" s="21"/>
      <c r="R88" s="21"/>
      <c r="S88" s="21"/>
      <c r="T88" s="21"/>
      <c r="U88" s="21"/>
      <c r="V88" s="21"/>
      <c r="W88" s="21"/>
      <c r="X88" s="21"/>
      <c r="Y88" s="63">
        <v>1</v>
      </c>
    </row>
    <row r="89" spans="1:25" ht="18">
      <c r="A89" s="21"/>
      <c r="B89" s="231" t="s">
        <v>1290</v>
      </c>
      <c r="C89" s="21"/>
      <c r="D89" s="21"/>
      <c r="E89" s="21"/>
      <c r="F89" s="21"/>
      <c r="G89" s="21"/>
      <c r="H89" s="21"/>
      <c r="I89" s="21"/>
      <c r="J89" s="48" t="s">
        <v>1289</v>
      </c>
      <c r="K89" s="21"/>
      <c r="L89" s="21"/>
      <c r="M89" s="21"/>
      <c r="N89" s="21"/>
      <c r="O89" s="21"/>
      <c r="P89" s="21"/>
      <c r="Q89" s="21"/>
      <c r="R89" s="21"/>
      <c r="S89" s="21"/>
      <c r="T89" s="21"/>
      <c r="U89" s="21"/>
      <c r="V89" s="21"/>
      <c r="W89" s="21"/>
      <c r="X89" s="21"/>
      <c r="Y89" s="63">
        <v>1</v>
      </c>
    </row>
    <row r="90" spans="1:25">
      <c r="A90" s="21"/>
      <c r="B90" s="231" t="s">
        <v>1288</v>
      </c>
      <c r="C90" s="21"/>
      <c r="D90" s="21"/>
      <c r="E90" s="21"/>
      <c r="F90" s="21"/>
      <c r="G90" s="21"/>
      <c r="H90" s="21"/>
      <c r="I90" s="21"/>
      <c r="J90" s="21"/>
      <c r="K90" s="21"/>
      <c r="L90" s="21"/>
      <c r="M90" s="21"/>
      <c r="N90" s="21"/>
      <c r="O90" s="21"/>
      <c r="P90" s="21"/>
      <c r="Q90" s="21"/>
      <c r="R90" s="21"/>
      <c r="S90" s="21"/>
      <c r="T90" s="21"/>
      <c r="U90" s="21"/>
      <c r="V90" s="21"/>
      <c r="W90" s="21"/>
      <c r="X90" s="21"/>
      <c r="Y90" s="63">
        <v>1</v>
      </c>
    </row>
    <row r="91" spans="1:25">
      <c r="A91" s="21"/>
      <c r="B91" s="231" t="s">
        <v>1287</v>
      </c>
      <c r="C91" s="21"/>
      <c r="D91" s="21"/>
      <c r="E91" s="21"/>
      <c r="F91" s="21"/>
      <c r="G91" s="21"/>
      <c r="H91" s="21"/>
      <c r="I91" s="21"/>
      <c r="J91" s="21" t="s">
        <v>1286</v>
      </c>
      <c r="K91" s="21"/>
      <c r="L91" s="21"/>
      <c r="M91" s="21"/>
      <c r="N91" s="21"/>
      <c r="O91" s="21"/>
      <c r="P91" s="21"/>
      <c r="Q91" s="21"/>
      <c r="R91" s="21"/>
      <c r="S91" s="21"/>
      <c r="T91" s="21"/>
      <c r="U91" s="21"/>
      <c r="V91" s="21"/>
      <c r="W91" s="21"/>
      <c r="X91" s="21"/>
      <c r="Y91" s="63">
        <v>1</v>
      </c>
    </row>
    <row r="92" spans="1:25">
      <c r="A92" s="21"/>
      <c r="B92" s="231" t="s">
        <v>1285</v>
      </c>
      <c r="C92" s="21"/>
      <c r="D92" s="21"/>
      <c r="E92" s="21"/>
      <c r="F92" s="21"/>
      <c r="G92" s="21"/>
      <c r="H92" s="21"/>
      <c r="I92" s="21"/>
      <c r="J92" s="21"/>
      <c r="K92" s="21"/>
      <c r="L92" s="21"/>
      <c r="M92" s="21"/>
      <c r="N92" s="21"/>
      <c r="O92" s="21"/>
      <c r="P92" s="21"/>
      <c r="Q92" s="21"/>
      <c r="R92" s="21"/>
      <c r="S92" s="21"/>
      <c r="T92" s="21"/>
      <c r="U92" s="21"/>
      <c r="V92" s="21"/>
      <c r="W92" s="21"/>
      <c r="X92" s="21"/>
      <c r="Y92" s="63">
        <v>1</v>
      </c>
    </row>
    <row r="93" spans="1:25" ht="18">
      <c r="A93" s="21"/>
      <c r="B93" s="231" t="s">
        <v>1284</v>
      </c>
      <c r="C93" s="21"/>
      <c r="D93" s="21"/>
      <c r="E93" s="21"/>
      <c r="F93" s="21"/>
      <c r="G93" s="21"/>
      <c r="H93" s="21"/>
      <c r="I93" s="21"/>
      <c r="J93" s="48" t="s">
        <v>1283</v>
      </c>
      <c r="K93" s="21"/>
      <c r="L93" s="21"/>
      <c r="M93" s="21"/>
      <c r="N93" s="21"/>
      <c r="O93" s="21"/>
      <c r="P93" s="21"/>
      <c r="Q93" s="21"/>
      <c r="R93" s="21"/>
      <c r="S93" s="21"/>
      <c r="T93" s="21"/>
      <c r="U93" s="21"/>
      <c r="V93" s="21"/>
      <c r="W93" s="21"/>
      <c r="X93" s="21"/>
      <c r="Y93" s="63">
        <v>1</v>
      </c>
    </row>
    <row r="94" spans="1:25">
      <c r="A94" s="21"/>
      <c r="B94" s="231" t="s">
        <v>1282</v>
      </c>
      <c r="C94" s="21"/>
      <c r="D94" s="21"/>
      <c r="E94" s="21"/>
      <c r="F94" s="21"/>
      <c r="G94" s="21"/>
      <c r="H94" s="21"/>
      <c r="I94" s="21"/>
      <c r="J94" s="88"/>
      <c r="K94" s="21"/>
      <c r="L94" s="21"/>
      <c r="M94" s="21"/>
      <c r="N94" s="21"/>
      <c r="O94" s="21"/>
      <c r="P94" s="21"/>
      <c r="Q94" s="21"/>
      <c r="R94" s="21"/>
      <c r="S94" s="21"/>
      <c r="T94" s="21"/>
      <c r="U94" s="21"/>
      <c r="V94" s="21"/>
      <c r="W94" s="21"/>
      <c r="X94" s="21"/>
      <c r="Y94" s="63">
        <v>1</v>
      </c>
    </row>
    <row r="95" spans="1:25">
      <c r="A95" s="21"/>
      <c r="B95" s="231" t="s">
        <v>1281</v>
      </c>
      <c r="C95" s="21"/>
      <c r="D95" s="21"/>
      <c r="E95" s="21"/>
      <c r="F95" s="21"/>
      <c r="G95" s="21"/>
      <c r="H95" s="21"/>
      <c r="I95" s="21"/>
      <c r="J95" s="88" t="s">
        <v>1280</v>
      </c>
      <c r="K95" s="21"/>
      <c r="L95" s="21"/>
      <c r="M95" s="21"/>
      <c r="N95" s="21"/>
      <c r="O95" s="21"/>
      <c r="P95" s="21"/>
      <c r="Q95" s="21"/>
      <c r="R95" s="21"/>
      <c r="S95" s="21"/>
      <c r="T95" s="21"/>
      <c r="U95" s="21"/>
      <c r="V95" s="21"/>
      <c r="W95" s="21"/>
      <c r="X95" s="21"/>
      <c r="Y95" s="63">
        <v>1</v>
      </c>
    </row>
    <row r="96" spans="1:25">
      <c r="A96" s="21"/>
      <c r="B96" s="231" t="s">
        <v>1279</v>
      </c>
      <c r="C96" s="21"/>
      <c r="D96" s="21"/>
      <c r="E96" s="21"/>
      <c r="F96" s="21"/>
      <c r="G96" s="21"/>
      <c r="H96" s="21"/>
      <c r="I96" s="21"/>
      <c r="J96" s="88" t="s">
        <v>1278</v>
      </c>
      <c r="K96" s="21"/>
      <c r="L96" s="21"/>
      <c r="M96" s="21"/>
      <c r="N96" s="21"/>
      <c r="O96" s="21"/>
      <c r="P96" s="21"/>
      <c r="Q96" s="21"/>
      <c r="R96" s="21"/>
      <c r="S96" s="21"/>
      <c r="T96" s="21"/>
      <c r="U96" s="21"/>
      <c r="V96" s="21"/>
      <c r="W96" s="21"/>
      <c r="X96" s="21"/>
      <c r="Y96" s="63">
        <v>1</v>
      </c>
    </row>
    <row r="97" spans="1:25">
      <c r="A97" s="21"/>
      <c r="B97" s="104" t="s">
        <v>1277</v>
      </c>
      <c r="C97" s="21"/>
      <c r="D97" s="21"/>
      <c r="E97" s="21"/>
      <c r="F97" s="21"/>
      <c r="G97" s="21"/>
      <c r="H97" s="21"/>
      <c r="I97" s="21"/>
      <c r="J97" s="88" t="s">
        <v>1276</v>
      </c>
      <c r="K97" s="21"/>
      <c r="L97" s="21"/>
      <c r="M97" s="21"/>
      <c r="N97" s="21"/>
      <c r="O97" s="21"/>
      <c r="P97" s="21"/>
      <c r="Q97" s="21"/>
      <c r="R97" s="21"/>
      <c r="S97" s="21"/>
      <c r="T97" s="21"/>
      <c r="U97" s="21"/>
      <c r="V97" s="21"/>
      <c r="W97" s="21"/>
      <c r="X97" s="21"/>
      <c r="Y97" s="63">
        <v>1</v>
      </c>
    </row>
    <row r="98" spans="1:25">
      <c r="A98" s="21"/>
      <c r="B98" s="103" t="s">
        <v>1275</v>
      </c>
      <c r="C98" s="21"/>
      <c r="D98" s="21"/>
      <c r="E98" s="21"/>
      <c r="F98" s="21"/>
      <c r="G98" s="21"/>
      <c r="H98" s="21"/>
      <c r="I98" s="21"/>
      <c r="J98" s="21"/>
      <c r="K98" s="21"/>
      <c r="L98" s="21"/>
      <c r="M98" s="21"/>
      <c r="N98" s="21"/>
      <c r="O98" s="21"/>
      <c r="P98" s="21"/>
      <c r="Q98" s="21"/>
      <c r="R98" s="21"/>
      <c r="S98" s="21"/>
      <c r="T98" s="21"/>
      <c r="U98" s="21"/>
      <c r="V98" s="21"/>
      <c r="W98" s="21"/>
      <c r="X98" s="21"/>
      <c r="Y98" s="63">
        <v>1</v>
      </c>
    </row>
    <row r="99" spans="1:25" ht="18">
      <c r="A99" s="21"/>
      <c r="B99" s="103" t="s">
        <v>1274</v>
      </c>
      <c r="C99" s="21"/>
      <c r="D99" s="21"/>
      <c r="E99" s="21"/>
      <c r="F99" s="21"/>
      <c r="G99" s="21"/>
      <c r="H99" s="21"/>
      <c r="I99" s="21"/>
      <c r="J99" s="48" t="s">
        <v>1273</v>
      </c>
      <c r="K99" s="21"/>
      <c r="L99" s="21"/>
      <c r="M99" s="21"/>
      <c r="N99" s="21"/>
      <c r="O99" s="21"/>
      <c r="P99" s="21"/>
      <c r="Q99" s="21"/>
      <c r="R99" s="21"/>
      <c r="S99" s="21"/>
      <c r="T99" s="21"/>
      <c r="U99" s="21"/>
      <c r="V99" s="21"/>
      <c r="W99" s="21"/>
      <c r="X99" s="21"/>
      <c r="Y99" s="63">
        <v>1</v>
      </c>
    </row>
    <row r="100" spans="1:25">
      <c r="A100" s="21"/>
      <c r="B100" s="21"/>
      <c r="C100" s="21"/>
      <c r="D100" s="21"/>
      <c r="E100" s="21"/>
      <c r="F100" s="21"/>
      <c r="G100" s="21"/>
      <c r="H100" s="21"/>
      <c r="I100" s="21"/>
      <c r="J100" s="104" t="s">
        <v>1272</v>
      </c>
      <c r="K100" s="21"/>
      <c r="L100" s="21"/>
      <c r="M100" s="21"/>
      <c r="N100" s="21"/>
      <c r="O100" s="21"/>
      <c r="P100" s="21"/>
      <c r="Q100" s="21"/>
      <c r="R100" s="21"/>
      <c r="S100" s="21"/>
      <c r="T100" s="21"/>
      <c r="U100" s="21"/>
      <c r="V100" s="21"/>
      <c r="W100" s="21"/>
      <c r="X100" s="21"/>
      <c r="Y100" s="63">
        <v>1</v>
      </c>
    </row>
    <row r="101" spans="1:25" ht="18">
      <c r="A101" s="21"/>
      <c r="B101" s="48" t="s">
        <v>1271</v>
      </c>
      <c r="C101" s="21"/>
      <c r="D101" s="21"/>
      <c r="E101" s="21"/>
      <c r="F101" s="21"/>
      <c r="G101" s="21"/>
      <c r="H101" s="21"/>
      <c r="I101" s="21"/>
      <c r="J101" s="103" t="s">
        <v>1270</v>
      </c>
      <c r="K101" s="21"/>
      <c r="L101" s="21"/>
      <c r="M101" s="21"/>
      <c r="N101" s="21"/>
      <c r="O101" s="21"/>
      <c r="P101" s="21"/>
      <c r="Q101" s="21"/>
      <c r="R101" s="21"/>
      <c r="S101" s="21"/>
      <c r="T101" s="21"/>
      <c r="U101" s="21"/>
      <c r="V101" s="21"/>
      <c r="W101" s="21"/>
      <c r="X101" s="21"/>
      <c r="Y101" s="63">
        <v>1</v>
      </c>
    </row>
    <row r="102" spans="1:25">
      <c r="A102" s="21"/>
      <c r="B102" s="21" t="s">
        <v>1269</v>
      </c>
      <c r="C102" s="21"/>
      <c r="D102" s="21"/>
      <c r="E102" s="21"/>
      <c r="F102" s="21"/>
      <c r="G102" s="21"/>
      <c r="H102" s="21"/>
      <c r="I102" s="21"/>
      <c r="J102" s="103" t="s">
        <v>1268</v>
      </c>
      <c r="K102" s="21"/>
      <c r="L102" s="21"/>
      <c r="M102" s="21"/>
      <c r="N102" s="21"/>
      <c r="O102" s="21"/>
      <c r="P102" s="21"/>
      <c r="Q102" s="21"/>
      <c r="R102" s="21"/>
      <c r="S102" s="21"/>
      <c r="T102" s="21"/>
      <c r="U102" s="21"/>
      <c r="V102" s="21"/>
      <c r="W102" s="21"/>
      <c r="X102" s="21"/>
      <c r="Y102" s="63">
        <v>1</v>
      </c>
    </row>
    <row r="103" spans="1:25">
      <c r="A103" s="21"/>
      <c r="B103" s="21"/>
      <c r="C103" s="21"/>
      <c r="D103" s="21"/>
      <c r="E103" s="21"/>
      <c r="F103" s="21"/>
      <c r="G103" s="21"/>
      <c r="H103" s="21"/>
      <c r="I103" s="21"/>
      <c r="J103" s="103" t="s">
        <v>1267</v>
      </c>
      <c r="K103" s="21"/>
      <c r="L103" s="21"/>
      <c r="M103" s="21"/>
      <c r="N103" s="21"/>
      <c r="O103" s="21"/>
      <c r="P103" s="21"/>
      <c r="Q103" s="21"/>
      <c r="R103" s="21"/>
      <c r="S103" s="21"/>
      <c r="T103" s="21"/>
      <c r="U103" s="21"/>
      <c r="V103" s="21"/>
      <c r="W103" s="21"/>
      <c r="X103" s="21"/>
      <c r="Y103" s="63">
        <v>1</v>
      </c>
    </row>
    <row r="104" spans="1:25">
      <c r="A104" s="21"/>
      <c r="B104" s="21"/>
      <c r="C104" s="21"/>
      <c r="D104" s="21"/>
      <c r="E104" s="21"/>
      <c r="F104" s="21"/>
      <c r="G104" s="21"/>
      <c r="H104" s="21"/>
      <c r="I104" s="21"/>
      <c r="J104" s="88"/>
      <c r="K104" s="21"/>
      <c r="L104" s="21"/>
      <c r="M104" s="21"/>
      <c r="N104" s="21"/>
      <c r="O104" s="21"/>
      <c r="P104" s="21"/>
      <c r="Q104" s="21"/>
      <c r="R104" s="21"/>
      <c r="S104" s="21"/>
      <c r="T104" s="21"/>
      <c r="U104" s="21"/>
      <c r="V104" s="21"/>
      <c r="W104" s="21"/>
      <c r="X104" s="21"/>
      <c r="Y104" s="63">
        <v>1</v>
      </c>
    </row>
    <row r="105" spans="1:25">
      <c r="A105" s="21"/>
      <c r="B105" s="21"/>
      <c r="C105" s="21"/>
      <c r="D105" s="21"/>
      <c r="E105" s="21"/>
      <c r="F105" s="21"/>
      <c r="G105" s="21"/>
      <c r="H105" s="21"/>
      <c r="I105" s="21"/>
      <c r="J105" s="104" t="s">
        <v>1266</v>
      </c>
      <c r="K105" s="21"/>
      <c r="L105" s="21"/>
      <c r="M105" s="21"/>
      <c r="N105" s="21"/>
      <c r="O105" s="21"/>
      <c r="P105" s="21"/>
      <c r="Q105" s="21"/>
      <c r="R105" s="21"/>
      <c r="S105" s="21"/>
      <c r="T105" s="21"/>
      <c r="U105" s="21"/>
      <c r="V105" s="21"/>
      <c r="W105" s="21"/>
      <c r="X105" s="21"/>
      <c r="Y105" s="63">
        <v>1</v>
      </c>
    </row>
    <row r="106" spans="1:25">
      <c r="A106" s="21"/>
      <c r="B106" s="21"/>
      <c r="C106" s="21"/>
      <c r="D106" s="21"/>
      <c r="E106" s="21"/>
      <c r="F106" s="21"/>
      <c r="G106" s="21"/>
      <c r="H106" s="21"/>
      <c r="I106" s="21"/>
      <c r="J106" s="231" t="s">
        <v>1265</v>
      </c>
      <c r="K106" s="21"/>
      <c r="L106" s="21"/>
      <c r="M106" s="21"/>
      <c r="N106" s="21"/>
      <c r="O106" s="21"/>
      <c r="P106" s="21"/>
      <c r="Q106" s="21"/>
      <c r="R106" s="21"/>
      <c r="S106" s="21"/>
      <c r="T106" s="21"/>
      <c r="U106" s="21"/>
      <c r="V106" s="21"/>
      <c r="W106" s="21"/>
      <c r="X106" s="21"/>
      <c r="Y106" s="63">
        <v>1</v>
      </c>
    </row>
    <row r="107" spans="1:25">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63">
        <v>1</v>
      </c>
    </row>
    <row r="108" spans="1:25">
      <c r="A108" s="21"/>
      <c r="B108" s="21"/>
      <c r="C108" s="21"/>
      <c r="D108" s="21"/>
      <c r="E108" s="21"/>
      <c r="F108" s="21"/>
      <c r="G108" s="21"/>
      <c r="H108" s="21"/>
      <c r="I108" s="21"/>
      <c r="J108" s="54" t="s">
        <v>1264</v>
      </c>
      <c r="K108" s="21"/>
      <c r="L108" s="21"/>
      <c r="M108" s="21"/>
      <c r="N108" s="21"/>
      <c r="O108" s="21"/>
      <c r="P108" s="21"/>
      <c r="Q108" s="21"/>
      <c r="R108" s="21"/>
      <c r="S108" s="21"/>
      <c r="T108" s="21"/>
      <c r="U108" s="21"/>
      <c r="V108" s="21"/>
      <c r="W108" s="21"/>
      <c r="X108" s="21"/>
      <c r="Y108" s="63">
        <v>1</v>
      </c>
    </row>
    <row r="109" spans="1:25">
      <c r="A109" s="21"/>
      <c r="B109" s="21"/>
      <c r="C109" s="21"/>
      <c r="D109" s="21"/>
      <c r="E109" s="21"/>
      <c r="F109" s="21"/>
      <c r="G109" s="21"/>
      <c r="H109" s="21"/>
      <c r="I109" s="21"/>
      <c r="J109" s="21" t="s">
        <v>1263</v>
      </c>
      <c r="K109" s="21"/>
      <c r="L109" s="21"/>
      <c r="M109" s="21"/>
      <c r="N109" s="21"/>
      <c r="O109" s="21"/>
      <c r="P109" s="21"/>
      <c r="Q109" s="21"/>
      <c r="R109" s="21"/>
      <c r="S109" s="21"/>
      <c r="T109" s="21"/>
      <c r="U109" s="21"/>
      <c r="V109" s="21"/>
      <c r="W109" s="21"/>
      <c r="X109" s="21"/>
      <c r="Y109" s="63">
        <v>1</v>
      </c>
    </row>
    <row r="110" spans="1:25">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63">
        <v>1</v>
      </c>
    </row>
    <row r="111" spans="1:25" ht="18">
      <c r="A111" s="21"/>
      <c r="B111" s="21"/>
      <c r="C111" s="21"/>
      <c r="D111" s="21"/>
      <c r="E111" s="21"/>
      <c r="F111" s="21"/>
      <c r="G111" s="21"/>
      <c r="H111" s="21"/>
      <c r="I111" s="21"/>
      <c r="J111" s="48" t="s">
        <v>1262</v>
      </c>
      <c r="K111" s="21"/>
      <c r="L111" s="21"/>
      <c r="M111" s="21"/>
      <c r="N111" s="21"/>
      <c r="O111" s="21"/>
      <c r="P111" s="21"/>
      <c r="Q111" s="21"/>
      <c r="R111" s="21"/>
      <c r="S111" s="21"/>
      <c r="T111" s="21"/>
      <c r="U111" s="21"/>
      <c r="V111" s="21"/>
      <c r="W111" s="21"/>
      <c r="X111" s="21"/>
      <c r="Y111" s="63">
        <v>1</v>
      </c>
    </row>
    <row r="112" spans="1:25">
      <c r="A112" s="21"/>
      <c r="B112" s="21"/>
      <c r="C112" s="21"/>
      <c r="D112" s="21"/>
      <c r="E112" s="21"/>
      <c r="F112" s="21"/>
      <c r="G112" s="21"/>
      <c r="H112" s="21"/>
      <c r="I112" s="21"/>
      <c r="J112" s="104" t="s">
        <v>1261</v>
      </c>
      <c r="K112" s="21"/>
      <c r="L112" s="21"/>
      <c r="M112" s="21"/>
      <c r="N112" s="21"/>
      <c r="O112" s="21"/>
      <c r="P112" s="21"/>
      <c r="Q112" s="21"/>
      <c r="R112" s="21"/>
      <c r="S112" s="21"/>
      <c r="T112" s="21"/>
      <c r="U112" s="21"/>
      <c r="V112" s="21"/>
      <c r="W112" s="21"/>
      <c r="X112" s="21"/>
      <c r="Y112" s="63">
        <v>1</v>
      </c>
    </row>
    <row r="113" spans="1:25">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63">
        <v>1</v>
      </c>
    </row>
    <row r="114" spans="1:25" ht="18">
      <c r="A114" s="21"/>
      <c r="B114" s="21"/>
      <c r="C114" s="21"/>
      <c r="D114" s="21"/>
      <c r="E114" s="21"/>
      <c r="F114" s="21"/>
      <c r="G114" s="21"/>
      <c r="H114" s="21"/>
      <c r="I114" s="21"/>
      <c r="J114" s="48" t="s">
        <v>1260</v>
      </c>
      <c r="K114" s="21"/>
      <c r="L114" s="21"/>
      <c r="M114" s="21"/>
      <c r="N114" s="21"/>
      <c r="O114" s="21"/>
      <c r="P114" s="21"/>
      <c r="Q114" s="21"/>
      <c r="R114" s="21"/>
      <c r="S114" s="21"/>
      <c r="T114" s="21"/>
      <c r="U114" s="21"/>
      <c r="V114" s="21"/>
      <c r="W114" s="21"/>
      <c r="X114" s="21"/>
      <c r="Y114" s="63">
        <v>1</v>
      </c>
    </row>
    <row r="115" spans="1:25">
      <c r="A115" s="21"/>
      <c r="B115" s="21"/>
      <c r="C115" s="21"/>
      <c r="D115" s="21"/>
      <c r="E115" s="21"/>
      <c r="F115" s="21"/>
      <c r="G115" s="21"/>
      <c r="H115" s="21"/>
      <c r="I115" s="21"/>
      <c r="J115" s="21" t="s">
        <v>1259</v>
      </c>
      <c r="K115" s="21"/>
      <c r="L115" s="21"/>
      <c r="M115" s="21"/>
      <c r="N115" s="21"/>
      <c r="O115" s="21"/>
      <c r="P115" s="21"/>
      <c r="Q115" s="21"/>
      <c r="R115" s="21"/>
      <c r="S115" s="21"/>
      <c r="T115" s="21"/>
      <c r="U115" s="21"/>
      <c r="V115" s="21"/>
      <c r="W115" s="21"/>
      <c r="X115" s="21"/>
      <c r="Y115" s="63">
        <v>1</v>
      </c>
    </row>
    <row r="116" spans="1:25">
      <c r="A116" s="21"/>
      <c r="B116" s="21"/>
      <c r="C116" s="21"/>
      <c r="D116" s="21"/>
      <c r="E116" s="21"/>
      <c r="F116" s="21"/>
      <c r="G116" s="21"/>
      <c r="H116" s="21"/>
      <c r="I116" s="21"/>
      <c r="J116" s="104" t="s">
        <v>1258</v>
      </c>
      <c r="K116" s="21"/>
      <c r="L116" s="21"/>
      <c r="M116" s="21"/>
      <c r="N116" s="21"/>
      <c r="O116" s="21"/>
      <c r="P116" s="21"/>
      <c r="Q116" s="21"/>
      <c r="R116" s="21"/>
      <c r="S116" s="21"/>
      <c r="T116" s="21"/>
      <c r="U116" s="21"/>
      <c r="V116" s="21"/>
      <c r="W116" s="21"/>
      <c r="X116" s="21"/>
      <c r="Y116" s="63">
        <v>1</v>
      </c>
    </row>
    <row r="117" spans="1:25">
      <c r="A117" s="21"/>
      <c r="B117" s="21"/>
      <c r="C117" s="21"/>
      <c r="D117" s="21"/>
      <c r="E117" s="21"/>
      <c r="F117" s="21"/>
      <c r="G117" s="21"/>
      <c r="H117" s="21"/>
      <c r="I117" s="21"/>
      <c r="J117" s="104" t="s">
        <v>1257</v>
      </c>
      <c r="K117" s="21"/>
      <c r="L117" s="21"/>
      <c r="M117" s="21"/>
      <c r="N117" s="21"/>
      <c r="O117" s="21"/>
      <c r="P117" s="21"/>
      <c r="Q117" s="21"/>
      <c r="R117" s="21"/>
      <c r="S117" s="21"/>
      <c r="T117" s="21"/>
      <c r="U117" s="21"/>
      <c r="V117" s="21"/>
      <c r="W117" s="21"/>
      <c r="X117" s="21"/>
      <c r="Y117" s="63">
        <v>1</v>
      </c>
    </row>
    <row r="118" spans="1:25">
      <c r="A118" s="21"/>
      <c r="B118" s="21"/>
      <c r="C118" s="21"/>
      <c r="D118" s="21"/>
      <c r="E118" s="21"/>
      <c r="F118" s="21"/>
      <c r="G118" s="21"/>
      <c r="H118" s="21"/>
      <c r="I118" s="21"/>
      <c r="J118" s="104" t="s">
        <v>1256</v>
      </c>
      <c r="K118" s="21"/>
      <c r="L118" s="21"/>
      <c r="M118" s="21"/>
      <c r="N118" s="21"/>
      <c r="O118" s="21"/>
      <c r="P118" s="21"/>
      <c r="Q118" s="21"/>
      <c r="R118" s="21"/>
      <c r="S118" s="21"/>
      <c r="T118" s="21"/>
      <c r="U118" s="21"/>
      <c r="V118" s="21"/>
      <c r="W118" s="21"/>
      <c r="X118" s="21"/>
      <c r="Y118" s="63">
        <v>1</v>
      </c>
    </row>
    <row r="119" spans="1:25">
      <c r="A119" s="21"/>
      <c r="B119" s="21"/>
      <c r="C119" s="21"/>
      <c r="D119" s="21"/>
      <c r="E119" s="21"/>
      <c r="F119" s="21"/>
      <c r="G119" s="21"/>
      <c r="H119" s="21"/>
      <c r="I119" s="21"/>
      <c r="J119" s="104" t="s">
        <v>1255</v>
      </c>
      <c r="K119" s="21"/>
      <c r="L119" s="21"/>
      <c r="M119" s="21"/>
      <c r="N119" s="21"/>
      <c r="O119" s="21"/>
      <c r="P119" s="21"/>
      <c r="Q119" s="21"/>
      <c r="R119" s="21"/>
      <c r="S119" s="21"/>
      <c r="T119" s="21"/>
      <c r="U119" s="21"/>
      <c r="V119" s="21"/>
      <c r="W119" s="21"/>
      <c r="X119" s="21"/>
      <c r="Y119" s="63">
        <v>1</v>
      </c>
    </row>
    <row r="120" spans="1:25">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63">
        <v>1</v>
      </c>
    </row>
    <row r="121" spans="1:25" ht="18">
      <c r="A121" s="21"/>
      <c r="B121" s="21"/>
      <c r="C121" s="21"/>
      <c r="D121" s="21"/>
      <c r="E121" s="21"/>
      <c r="F121" s="21"/>
      <c r="G121" s="21"/>
      <c r="H121" s="21"/>
      <c r="I121" s="21"/>
      <c r="J121" s="48" t="s">
        <v>1260</v>
      </c>
      <c r="K121" s="21"/>
      <c r="L121" s="21"/>
      <c r="M121" s="21"/>
      <c r="N121" s="21"/>
      <c r="O121" s="21"/>
      <c r="P121" s="21"/>
      <c r="Q121" s="21"/>
      <c r="R121" s="21"/>
      <c r="S121" s="21"/>
      <c r="T121" s="21"/>
      <c r="U121" s="21"/>
      <c r="V121" s="21"/>
      <c r="W121" s="21"/>
      <c r="X121" s="21"/>
      <c r="Y121" s="63">
        <v>1</v>
      </c>
    </row>
    <row r="122" spans="1:25">
      <c r="A122" s="21"/>
      <c r="B122" s="21"/>
      <c r="C122" s="21"/>
      <c r="D122" s="21"/>
      <c r="E122" s="21"/>
      <c r="F122" s="21"/>
      <c r="G122" s="21"/>
      <c r="H122" s="21"/>
      <c r="I122" s="21"/>
      <c r="J122" s="21" t="s">
        <v>1259</v>
      </c>
      <c r="K122" s="21"/>
      <c r="L122" s="21"/>
      <c r="M122" s="21"/>
      <c r="N122" s="21"/>
      <c r="O122" s="21"/>
      <c r="P122" s="21"/>
      <c r="Q122" s="21"/>
      <c r="R122" s="21"/>
      <c r="S122" s="21"/>
      <c r="T122" s="21"/>
      <c r="U122" s="21"/>
      <c r="V122" s="21"/>
      <c r="W122" s="21"/>
      <c r="X122" s="21"/>
      <c r="Y122" s="63">
        <v>1</v>
      </c>
    </row>
    <row r="123" spans="1:25">
      <c r="A123" s="21"/>
      <c r="B123" s="21"/>
      <c r="C123" s="21"/>
      <c r="D123" s="21"/>
      <c r="E123" s="21"/>
      <c r="F123" s="21"/>
      <c r="G123" s="21"/>
      <c r="H123" s="21"/>
      <c r="I123" s="21"/>
      <c r="J123" s="104" t="s">
        <v>1258</v>
      </c>
      <c r="K123" s="21"/>
      <c r="L123" s="21"/>
      <c r="M123" s="21"/>
      <c r="N123" s="21"/>
      <c r="O123" s="21"/>
      <c r="P123" s="21"/>
      <c r="Q123" s="21"/>
      <c r="R123" s="21"/>
      <c r="S123" s="21"/>
      <c r="T123" s="21"/>
      <c r="U123" s="21"/>
      <c r="V123" s="21"/>
      <c r="W123" s="21"/>
      <c r="X123" s="21"/>
      <c r="Y123" s="63">
        <v>1</v>
      </c>
    </row>
    <row r="124" spans="1:25">
      <c r="A124" s="21"/>
      <c r="B124" s="21"/>
      <c r="C124" s="21"/>
      <c r="D124" s="21"/>
      <c r="E124" s="21"/>
      <c r="F124" s="21"/>
      <c r="G124" s="21"/>
      <c r="H124" s="21"/>
      <c r="I124" s="21"/>
      <c r="J124" s="104" t="s">
        <v>1257</v>
      </c>
      <c r="K124" s="21"/>
      <c r="L124" s="21"/>
      <c r="M124" s="21"/>
      <c r="N124" s="21"/>
      <c r="O124" s="21"/>
      <c r="P124" s="21"/>
      <c r="Q124" s="21"/>
      <c r="R124" s="21"/>
      <c r="S124" s="21"/>
      <c r="T124" s="21"/>
      <c r="U124" s="21"/>
      <c r="V124" s="21"/>
      <c r="W124" s="21"/>
      <c r="X124" s="21"/>
      <c r="Y124" s="63">
        <v>1</v>
      </c>
    </row>
    <row r="125" spans="1:25">
      <c r="A125" s="21"/>
      <c r="B125" s="21"/>
      <c r="C125" s="21"/>
      <c r="D125" s="21"/>
      <c r="E125" s="21"/>
      <c r="F125" s="21"/>
      <c r="G125" s="21"/>
      <c r="H125" s="21"/>
      <c r="I125" s="21"/>
      <c r="J125" s="104" t="s">
        <v>1256</v>
      </c>
      <c r="K125" s="21"/>
      <c r="L125" s="21"/>
      <c r="M125" s="21"/>
      <c r="N125" s="21"/>
      <c r="O125" s="21"/>
      <c r="P125" s="21"/>
      <c r="Q125" s="21"/>
      <c r="R125" s="21"/>
      <c r="S125" s="21"/>
      <c r="T125" s="21"/>
      <c r="U125" s="21"/>
      <c r="V125" s="21"/>
      <c r="W125" s="21"/>
      <c r="X125" s="21"/>
      <c r="Y125" s="63">
        <v>1</v>
      </c>
    </row>
    <row r="126" spans="1:25">
      <c r="A126" s="21"/>
      <c r="B126" s="21"/>
      <c r="C126" s="21"/>
      <c r="D126" s="21"/>
      <c r="E126" s="21"/>
      <c r="F126" s="21"/>
      <c r="G126" s="21"/>
      <c r="H126" s="21"/>
      <c r="I126" s="21"/>
      <c r="J126" s="104" t="s">
        <v>1255</v>
      </c>
      <c r="K126" s="21"/>
      <c r="L126" s="21"/>
      <c r="M126" s="21"/>
      <c r="N126" s="21"/>
      <c r="O126" s="21"/>
      <c r="P126" s="21"/>
      <c r="Q126" s="21"/>
      <c r="R126" s="21"/>
      <c r="S126" s="21"/>
      <c r="T126" s="21"/>
      <c r="U126" s="21"/>
      <c r="V126" s="21"/>
      <c r="W126" s="21"/>
      <c r="X126" s="21"/>
      <c r="Y126" s="63">
        <v>1</v>
      </c>
    </row>
    <row r="127" spans="1:25">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63">
        <v>1</v>
      </c>
    </row>
    <row r="128" spans="1:25">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105" t="s">
        <v>519</v>
      </c>
    </row>
    <row r="129" spans="1:27">
      <c r="A129" s="63">
        <v>1</v>
      </c>
      <c r="B129" s="63">
        <v>1</v>
      </c>
      <c r="C129" s="63">
        <v>1</v>
      </c>
      <c r="D129" s="63">
        <v>1</v>
      </c>
      <c r="E129" s="63">
        <v>1</v>
      </c>
      <c r="F129" s="63">
        <v>1</v>
      </c>
      <c r="G129" s="63">
        <v>1</v>
      </c>
      <c r="H129" s="63">
        <v>1</v>
      </c>
      <c r="I129" s="63">
        <v>1</v>
      </c>
      <c r="J129" s="63">
        <v>1</v>
      </c>
      <c r="K129" s="63">
        <v>1</v>
      </c>
      <c r="L129" s="63">
        <v>1</v>
      </c>
      <c r="M129" s="63">
        <v>1</v>
      </c>
      <c r="N129" s="63">
        <v>1</v>
      </c>
      <c r="O129" s="63">
        <v>1</v>
      </c>
      <c r="P129" s="63">
        <v>1</v>
      </c>
      <c r="Q129" s="63">
        <v>1</v>
      </c>
      <c r="R129" s="63">
        <v>1</v>
      </c>
      <c r="S129" s="63">
        <v>1</v>
      </c>
      <c r="T129" s="63">
        <v>1</v>
      </c>
      <c r="U129" s="63">
        <v>1</v>
      </c>
      <c r="V129" s="63">
        <v>1</v>
      </c>
      <c r="W129" s="63">
        <v>1</v>
      </c>
      <c r="X129" s="63">
        <v>1</v>
      </c>
      <c r="Y129" s="106" t="str">
        <f>ADDRESS(ROW(),COLUMN(),4)</f>
        <v>Y129</v>
      </c>
      <c r="Z129" s="151"/>
      <c r="AA129" s="150" t="str">
        <f>ADDRESS(ROW(),COLUMN(),4)</f>
        <v>AA129</v>
      </c>
    </row>
  </sheetData>
  <mergeCells count="2">
    <mergeCell ref="B68:D68"/>
    <mergeCell ref="B69:D69"/>
  </mergeCells>
  <hyperlinks>
    <hyperlink ref="J71" r:id="rId1" display="https://www.cocktailcalc.com/" xr:uid="{C74AC9A0-CDFE-467C-844A-2B41058CD517}"/>
    <hyperlink ref="J73" r:id="rId2" display="https://www.gov.uk/government/publications/alcohol-consumption-advice-on-low-risk-drinking" xr:uid="{944B6CA9-C4DF-4C2B-A6DF-EB71D831336C}"/>
    <hyperlink ref="J77" r:id="rId3" display="https://clubedobarman.com/graduacao-alcoolica-de-drinks/" xr:uid="{F528823C-C284-4EDD-82DD-753DF0CB63C2}"/>
    <hyperlink ref="J3" r:id="rId4" xr:uid="{2FD2DDA6-9B29-42D5-AE95-CB6A3EC0D341}"/>
    <hyperlink ref="J5" r:id="rId5" xr:uid="{F8FD85C6-ED70-443C-BA6A-A5F9C4DD2B60}"/>
  </hyperlinks>
  <pageMargins left="0.7" right="0.7" top="0.75" bottom="0.75" header="0.3" footer="0.3"/>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095F6-6256-4813-9669-473FE6FF9CDB}">
  <dimension ref="A1:V189"/>
  <sheetViews>
    <sheetView workbookViewId="0">
      <selection activeCell="P19" sqref="P19"/>
    </sheetView>
  </sheetViews>
  <sheetFormatPr baseColWidth="10" defaultRowHeight="15"/>
  <cols>
    <col min="19" max="19" width="54.85546875" customWidth="1"/>
    <col min="20" max="20" width="8.7109375" style="107" customWidth="1"/>
    <col min="21" max="21" width="11.42578125" style="149"/>
    <col min="22" max="22" width="43.5703125" style="149" customWidth="1"/>
  </cols>
  <sheetData>
    <row r="1" spans="1:22" ht="15.75">
      <c r="A1" s="62" t="s">
        <v>344</v>
      </c>
      <c r="B1" s="21"/>
      <c r="C1" s="21"/>
      <c r="D1" s="21"/>
      <c r="E1" s="21"/>
      <c r="F1" s="21"/>
      <c r="G1" s="21"/>
      <c r="H1" s="21"/>
      <c r="I1" s="21"/>
      <c r="J1" s="21"/>
      <c r="K1" s="47"/>
      <c r="L1" s="47"/>
      <c r="M1" s="47"/>
      <c r="N1" s="47"/>
      <c r="O1" s="47"/>
      <c r="P1" s="47"/>
      <c r="Q1" s="47"/>
      <c r="R1" s="47"/>
      <c r="S1" s="528" t="s">
        <v>2956</v>
      </c>
      <c r="T1" s="63">
        <v>1</v>
      </c>
      <c r="U1" s="230" t="str">
        <f>SUBSTITUTE(ADDRESS(1,COLUMN(),4),"1","")</f>
        <v>U</v>
      </c>
      <c r="V1" s="229" t="str">
        <f>SUBSTITUTE(ADDRESS(1,COLUMN(),4),"1","")</f>
        <v>V</v>
      </c>
    </row>
    <row r="2" spans="1:22">
      <c r="A2" s="21"/>
      <c r="B2" s="21"/>
      <c r="C2" s="21"/>
      <c r="D2" s="21"/>
      <c r="E2" s="21"/>
      <c r="F2" s="21"/>
      <c r="G2" s="21"/>
      <c r="H2" s="21"/>
      <c r="I2" s="21"/>
      <c r="J2" s="21"/>
      <c r="K2" s="47"/>
      <c r="L2" s="47"/>
      <c r="M2" s="47"/>
      <c r="N2" s="47"/>
      <c r="O2" s="47"/>
      <c r="P2" s="47"/>
      <c r="Q2" s="47"/>
      <c r="R2" s="47"/>
      <c r="S2" s="47"/>
      <c r="T2" s="63">
        <v>1</v>
      </c>
      <c r="U2" s="228"/>
      <c r="V2" s="228" t="s">
        <v>1254</v>
      </c>
    </row>
    <row r="3" spans="1:22" ht="15.75">
      <c r="A3" s="21"/>
      <c r="B3" s="21"/>
      <c r="C3" s="21" t="s">
        <v>1619</v>
      </c>
      <c r="D3" s="21"/>
      <c r="E3" s="21"/>
      <c r="F3" s="21"/>
      <c r="G3" s="21"/>
      <c r="H3" s="21"/>
      <c r="I3" s="21"/>
      <c r="J3" s="21"/>
      <c r="K3" s="47"/>
      <c r="L3" s="47"/>
      <c r="M3" s="47"/>
      <c r="N3" s="47"/>
      <c r="O3" s="47"/>
      <c r="P3" s="47"/>
      <c r="Q3" s="47"/>
      <c r="R3" s="47"/>
      <c r="S3" s="47"/>
      <c r="T3" s="63">
        <v>1</v>
      </c>
      <c r="U3" s="226" cm="1">
        <f t="array" ref="U3">COUNTA(A1:T185+COUNTBLANK(A1:T185))</f>
        <v>3700</v>
      </c>
      <c r="V3" s="225" t="str">
        <f>"cellules entre"&amp;" " &amp;A1&amp;" et  "&amp;T189</f>
        <v>cellules entre A1 et  T189</v>
      </c>
    </row>
    <row r="4" spans="1:22" ht="15.75">
      <c r="A4" s="21"/>
      <c r="B4" s="268" t="s">
        <v>184</v>
      </c>
      <c r="C4" s="52" t="s">
        <v>1618</v>
      </c>
      <c r="D4" s="21"/>
      <c r="E4" s="21"/>
      <c r="F4" s="21"/>
      <c r="G4" s="21"/>
      <c r="H4" s="21"/>
      <c r="I4" s="21"/>
      <c r="J4" s="21"/>
      <c r="K4" s="47"/>
      <c r="L4" s="47"/>
      <c r="M4" s="47"/>
      <c r="N4" s="47"/>
      <c r="O4" s="47"/>
      <c r="P4" s="47"/>
      <c r="Q4" s="47"/>
      <c r="R4" s="47"/>
      <c r="S4" s="47"/>
      <c r="T4" s="63">
        <v>1</v>
      </c>
      <c r="U4" s="226">
        <f>COUNTA(A1:T185)</f>
        <v>457</v>
      </c>
      <c r="V4" s="225" t="s">
        <v>1253</v>
      </c>
    </row>
    <row r="5" spans="1:22" ht="15.75">
      <c r="A5" s="21"/>
      <c r="B5" s="21"/>
      <c r="C5" s="21"/>
      <c r="D5" s="21"/>
      <c r="E5" s="21"/>
      <c r="F5" s="21"/>
      <c r="G5" s="21"/>
      <c r="H5" s="21"/>
      <c r="I5" s="21"/>
      <c r="J5" s="21"/>
      <c r="K5" s="21"/>
      <c r="L5" s="21"/>
      <c r="M5" s="21"/>
      <c r="N5" s="47"/>
      <c r="O5" s="47"/>
      <c r="P5" s="47"/>
      <c r="Q5" s="47"/>
      <c r="R5" s="47"/>
      <c r="S5" s="47"/>
      <c r="T5" s="63">
        <v>1</v>
      </c>
      <c r="U5" s="226">
        <f>COUNTBLANK(A1:T185)</f>
        <v>3243</v>
      </c>
      <c r="V5" s="225" t="s">
        <v>1252</v>
      </c>
    </row>
    <row r="6" spans="1:22" ht="15.75">
      <c r="A6" s="21"/>
      <c r="B6" s="21"/>
      <c r="C6" s="21" t="s">
        <v>1617</v>
      </c>
      <c r="D6" s="21"/>
      <c r="E6" s="21"/>
      <c r="F6" s="21"/>
      <c r="G6" s="21"/>
      <c r="H6" s="21"/>
      <c r="I6" s="21"/>
      <c r="J6" s="21"/>
      <c r="K6" s="21"/>
      <c r="L6" s="21"/>
      <c r="M6" s="21"/>
      <c r="N6" s="47"/>
      <c r="O6" s="47"/>
      <c r="P6" s="47"/>
      <c r="Q6" s="47"/>
      <c r="R6" s="47"/>
      <c r="S6" s="47"/>
      <c r="T6" s="63">
        <v>1</v>
      </c>
      <c r="U6" s="226">
        <f>SUM(T1:T149)+2</f>
        <v>151</v>
      </c>
      <c r="V6" s="225" t="s">
        <v>1251</v>
      </c>
    </row>
    <row r="7" spans="1:22" ht="15.75">
      <c r="A7" s="21"/>
      <c r="B7" s="268" t="s">
        <v>184</v>
      </c>
      <c r="C7" s="52" t="s">
        <v>1616</v>
      </c>
      <c r="D7" s="21"/>
      <c r="E7" s="21"/>
      <c r="F7" s="21"/>
      <c r="G7" s="21"/>
      <c r="H7" s="21"/>
      <c r="I7" s="21"/>
      <c r="J7" s="21"/>
      <c r="K7" s="21"/>
      <c r="L7" s="21"/>
      <c r="M7" s="21"/>
      <c r="N7" s="47"/>
      <c r="O7" s="47"/>
      <c r="P7" s="47"/>
      <c r="Q7" s="47"/>
      <c r="R7" s="47"/>
      <c r="S7" s="47"/>
      <c r="T7" s="63">
        <v>1</v>
      </c>
      <c r="U7" s="226" t="e" cm="1">
        <f t="array" ref="U7">SUM(A185:S185+1)</f>
        <v>#VALUE!</v>
      </c>
      <c r="V7" s="225" t="s">
        <v>1250</v>
      </c>
    </row>
    <row r="8" spans="1:22">
      <c r="A8" s="21"/>
      <c r="B8" s="21"/>
      <c r="C8" s="21"/>
      <c r="D8" s="21"/>
      <c r="E8" s="21"/>
      <c r="F8" s="21"/>
      <c r="G8" s="21"/>
      <c r="H8" s="21"/>
      <c r="I8" s="21"/>
      <c r="J8" s="21"/>
      <c r="K8" s="21"/>
      <c r="L8" s="21"/>
      <c r="M8" s="21"/>
      <c r="N8" s="47"/>
      <c r="O8" s="47"/>
      <c r="P8" s="47"/>
      <c r="Q8" s="47"/>
      <c r="R8" s="47"/>
      <c r="S8" s="47"/>
      <c r="T8" s="63">
        <v>1</v>
      </c>
    </row>
    <row r="9" spans="1:22">
      <c r="A9" s="21"/>
      <c r="B9" s="21"/>
      <c r="C9" s="21" t="s">
        <v>1615</v>
      </c>
      <c r="D9" s="21"/>
      <c r="E9" s="21"/>
      <c r="F9" s="21"/>
      <c r="G9" s="21"/>
      <c r="H9" s="21"/>
      <c r="I9" s="21"/>
      <c r="J9" s="21"/>
      <c r="K9" s="21"/>
      <c r="L9" s="21"/>
      <c r="M9" s="21"/>
      <c r="N9" s="47"/>
      <c r="O9" s="47"/>
      <c r="P9" s="47"/>
      <c r="Q9" s="47"/>
      <c r="R9" s="47"/>
      <c r="S9" s="47"/>
      <c r="T9" s="63">
        <v>1</v>
      </c>
    </row>
    <row r="10" spans="1:22">
      <c r="A10" s="21"/>
      <c r="B10" s="21"/>
      <c r="C10" s="21" t="s">
        <v>1614</v>
      </c>
      <c r="D10" s="21"/>
      <c r="E10" s="21"/>
      <c r="F10" s="21"/>
      <c r="G10" s="21"/>
      <c r="H10" s="21"/>
      <c r="I10" s="21"/>
      <c r="J10" s="21"/>
      <c r="K10" s="21"/>
      <c r="L10" s="21"/>
      <c r="M10" s="21"/>
      <c r="N10" s="47"/>
      <c r="O10" s="47"/>
      <c r="P10" s="47"/>
      <c r="Q10" s="47"/>
      <c r="R10" s="47"/>
      <c r="S10" s="47"/>
      <c r="T10" s="63">
        <v>1</v>
      </c>
    </row>
    <row r="11" spans="1:22">
      <c r="A11" s="21"/>
      <c r="B11" s="268" t="s">
        <v>184</v>
      </c>
      <c r="C11" s="52" t="s">
        <v>1613</v>
      </c>
      <c r="D11" s="21"/>
      <c r="E11" s="21"/>
      <c r="F11" s="21"/>
      <c r="G11" s="21"/>
      <c r="H11" s="21"/>
      <c r="I11" s="21"/>
      <c r="J11" s="21"/>
      <c r="K11" s="21"/>
      <c r="L11" s="21"/>
      <c r="M11" s="21"/>
      <c r="N11" s="47"/>
      <c r="O11" s="47"/>
      <c r="P11" s="47"/>
      <c r="Q11" s="47"/>
      <c r="R11" s="47"/>
      <c r="S11" s="47"/>
      <c r="T11" s="63">
        <v>1</v>
      </c>
    </row>
    <row r="12" spans="1:22">
      <c r="A12" s="21"/>
      <c r="C12" s="21"/>
      <c r="D12" s="21"/>
      <c r="E12" s="21"/>
      <c r="F12" s="21"/>
      <c r="G12" s="21"/>
      <c r="H12" s="21"/>
      <c r="I12" s="21"/>
      <c r="J12" s="21"/>
      <c r="K12" s="21"/>
      <c r="L12" s="21"/>
      <c r="M12" s="21"/>
      <c r="N12" s="47"/>
      <c r="O12" s="47"/>
      <c r="P12" s="47"/>
      <c r="Q12" s="47"/>
      <c r="R12" s="47"/>
      <c r="S12" s="47"/>
      <c r="T12" s="63">
        <v>1</v>
      </c>
    </row>
    <row r="13" spans="1:22">
      <c r="A13" s="21"/>
      <c r="B13" s="268" t="s">
        <v>184</v>
      </c>
      <c r="C13" s="52" t="s">
        <v>1612</v>
      </c>
      <c r="D13" s="21"/>
      <c r="E13" s="21"/>
      <c r="F13" s="21"/>
      <c r="G13" s="21"/>
      <c r="H13" s="21"/>
      <c r="I13" s="21"/>
      <c r="J13" s="21"/>
      <c r="K13" s="21"/>
      <c r="L13" s="21"/>
      <c r="M13" s="21"/>
      <c r="N13" s="47"/>
      <c r="O13" s="47"/>
      <c r="P13" s="47"/>
      <c r="Q13" s="47"/>
      <c r="R13" s="47"/>
      <c r="S13" s="47"/>
      <c r="T13" s="63">
        <v>1</v>
      </c>
    </row>
    <row r="14" spans="1:22">
      <c r="A14" s="21"/>
      <c r="E14" s="21"/>
      <c r="F14" s="21"/>
      <c r="G14" s="21"/>
      <c r="H14" s="21"/>
      <c r="I14" s="21"/>
      <c r="J14" s="21"/>
      <c r="K14" s="21"/>
      <c r="L14" s="21"/>
      <c r="M14" s="21"/>
      <c r="N14" s="47"/>
      <c r="O14" s="47"/>
      <c r="P14" s="47"/>
      <c r="Q14" s="47"/>
      <c r="R14" s="47"/>
      <c r="S14" s="47"/>
      <c r="T14" s="63">
        <v>1</v>
      </c>
    </row>
    <row r="15" spans="1:22">
      <c r="A15" s="21"/>
      <c r="B15" s="21"/>
      <c r="C15" s="21"/>
      <c r="D15" s="21"/>
      <c r="E15" s="21"/>
      <c r="F15" s="21"/>
      <c r="G15" s="21"/>
      <c r="H15" s="21"/>
      <c r="I15" s="21"/>
      <c r="J15" s="21"/>
      <c r="K15" s="21"/>
      <c r="L15" s="21"/>
      <c r="M15" s="21"/>
      <c r="N15" s="47"/>
      <c r="O15" s="47"/>
      <c r="P15" s="47"/>
      <c r="Q15" s="47"/>
      <c r="R15" s="47"/>
      <c r="S15" s="47"/>
      <c r="T15" s="63">
        <v>1</v>
      </c>
    </row>
    <row r="16" spans="1:22">
      <c r="A16" s="21"/>
      <c r="C16" s="21"/>
      <c r="D16" s="21"/>
      <c r="E16" s="21"/>
      <c r="F16" s="21"/>
      <c r="G16" s="21"/>
      <c r="H16" s="21"/>
      <c r="I16" s="21"/>
      <c r="J16" s="21"/>
      <c r="K16" s="21"/>
      <c r="L16" s="21"/>
      <c r="M16" s="21"/>
      <c r="N16" s="47"/>
      <c r="O16" s="47"/>
      <c r="P16" s="47"/>
      <c r="Q16" s="47"/>
      <c r="R16" s="47"/>
      <c r="S16" s="47"/>
      <c r="T16" s="63">
        <v>1</v>
      </c>
    </row>
    <row r="17" spans="1:20" ht="21">
      <c r="A17" s="21"/>
      <c r="B17" s="267" t="s">
        <v>1611</v>
      </c>
      <c r="C17" s="21"/>
      <c r="D17" s="21"/>
      <c r="E17" s="21"/>
      <c r="F17" s="21"/>
      <c r="G17" s="21"/>
      <c r="H17" s="21"/>
      <c r="I17" s="21"/>
      <c r="J17" s="21"/>
      <c r="K17" s="266" t="s">
        <v>1610</v>
      </c>
      <c r="L17" s="47"/>
      <c r="M17" s="47"/>
      <c r="N17" s="47"/>
      <c r="O17" s="47"/>
      <c r="P17" s="47"/>
      <c r="Q17" s="47"/>
      <c r="R17" s="47"/>
      <c r="S17" s="47"/>
      <c r="T17" s="63">
        <v>1</v>
      </c>
    </row>
    <row r="18" spans="1:20">
      <c r="C18" s="21"/>
      <c r="D18" s="21"/>
      <c r="E18" s="21"/>
      <c r="F18" s="21"/>
      <c r="G18" s="21"/>
      <c r="H18" s="21"/>
      <c r="I18" s="21"/>
      <c r="J18" s="21"/>
      <c r="K18" s="47"/>
      <c r="L18" s="47"/>
      <c r="M18" s="47"/>
      <c r="N18" s="47"/>
      <c r="O18" s="47"/>
      <c r="P18" s="47"/>
      <c r="Q18" s="47"/>
      <c r="R18" s="47"/>
      <c r="S18" s="47"/>
      <c r="T18" s="63">
        <v>1</v>
      </c>
    </row>
    <row r="19" spans="1:20">
      <c r="A19" s="21"/>
      <c r="B19" s="21"/>
      <c r="C19" s="21"/>
      <c r="D19" s="21"/>
      <c r="E19" s="21"/>
      <c r="F19" s="21"/>
      <c r="G19" s="21"/>
      <c r="H19" s="21"/>
      <c r="I19" s="21"/>
      <c r="J19" s="21"/>
      <c r="K19" s="47"/>
      <c r="L19" s="47"/>
      <c r="M19" s="47"/>
      <c r="N19" s="47"/>
      <c r="O19" s="47"/>
      <c r="P19" s="47"/>
      <c r="Q19" s="47"/>
      <c r="R19" s="47"/>
      <c r="S19" s="47"/>
      <c r="T19" s="63">
        <v>1</v>
      </c>
    </row>
    <row r="20" spans="1:20" ht="18.75">
      <c r="A20" s="21"/>
      <c r="B20" s="263" t="s">
        <v>348</v>
      </c>
      <c r="C20" s="21"/>
      <c r="D20" s="21"/>
      <c r="E20" s="21"/>
      <c r="F20" s="21"/>
      <c r="G20" s="21"/>
      <c r="H20" s="21"/>
      <c r="I20" s="21"/>
      <c r="J20" s="21"/>
      <c r="K20" s="264" t="s">
        <v>348</v>
      </c>
      <c r="L20" s="47"/>
      <c r="M20" s="47"/>
      <c r="N20" s="47"/>
      <c r="O20" s="47"/>
      <c r="P20" s="47"/>
      <c r="Q20" s="47"/>
      <c r="R20" s="47"/>
      <c r="S20" s="47"/>
      <c r="T20" s="63">
        <v>1</v>
      </c>
    </row>
    <row r="21" spans="1:20">
      <c r="A21" s="21"/>
      <c r="B21" s="21" t="s">
        <v>1609</v>
      </c>
      <c r="C21" s="21"/>
      <c r="D21" s="21"/>
      <c r="E21" s="21"/>
      <c r="F21" s="21"/>
      <c r="G21" s="21"/>
      <c r="H21" s="21"/>
      <c r="I21" s="21"/>
      <c r="J21" s="21"/>
      <c r="K21" s="47" t="s">
        <v>1608</v>
      </c>
      <c r="L21" s="47"/>
      <c r="M21" s="47"/>
      <c r="N21" s="47"/>
      <c r="O21" s="47"/>
      <c r="P21" s="47"/>
      <c r="Q21" s="47"/>
      <c r="R21" s="47"/>
      <c r="S21" s="47"/>
      <c r="T21" s="63">
        <v>1</v>
      </c>
    </row>
    <row r="22" spans="1:20" ht="15.75">
      <c r="A22" s="21"/>
      <c r="B22" s="21"/>
      <c r="C22" s="21"/>
      <c r="D22" s="21"/>
      <c r="E22" s="21"/>
      <c r="F22" s="21"/>
      <c r="G22" s="21"/>
      <c r="H22" s="21"/>
      <c r="I22" s="21"/>
      <c r="J22" s="21"/>
      <c r="K22" s="265" t="s">
        <v>1607</v>
      </c>
      <c r="L22" s="47"/>
      <c r="M22" s="47"/>
      <c r="N22" s="47"/>
      <c r="O22" s="47"/>
      <c r="P22" s="47"/>
      <c r="Q22" s="47"/>
      <c r="R22" s="47"/>
      <c r="S22" s="47"/>
      <c r="T22" s="63">
        <v>1</v>
      </c>
    </row>
    <row r="23" spans="1:20">
      <c r="A23" s="21"/>
      <c r="B23" s="21" t="s">
        <v>1606</v>
      </c>
      <c r="C23" s="21"/>
      <c r="D23" s="21"/>
      <c r="E23" s="21"/>
      <c r="F23" s="21"/>
      <c r="G23" s="21"/>
      <c r="H23" s="21"/>
      <c r="I23" s="21"/>
      <c r="J23" s="21"/>
      <c r="K23" s="47" t="s">
        <v>1605</v>
      </c>
      <c r="L23" s="47"/>
      <c r="M23" s="47"/>
      <c r="N23" s="47"/>
      <c r="O23" s="47"/>
      <c r="P23" s="47"/>
      <c r="Q23" s="47"/>
      <c r="R23" s="47"/>
      <c r="S23" s="47"/>
      <c r="T23" s="63">
        <v>1</v>
      </c>
    </row>
    <row r="24" spans="1:20">
      <c r="A24" s="21"/>
      <c r="B24" s="21"/>
      <c r="C24" s="21"/>
      <c r="D24" s="21"/>
      <c r="E24" s="21"/>
      <c r="F24" s="21"/>
      <c r="G24" s="21"/>
      <c r="H24" s="21"/>
      <c r="I24" s="21"/>
      <c r="J24" s="21"/>
      <c r="K24" s="47" t="s">
        <v>1604</v>
      </c>
      <c r="L24" s="47"/>
      <c r="M24" s="47"/>
      <c r="N24" s="47"/>
      <c r="O24" s="47"/>
      <c r="P24" s="47"/>
      <c r="Q24" s="47"/>
      <c r="R24" s="47"/>
      <c r="S24" s="47"/>
      <c r="T24" s="63">
        <v>1</v>
      </c>
    </row>
    <row r="25" spans="1:20">
      <c r="A25" s="21"/>
      <c r="B25" s="21" t="s">
        <v>1603</v>
      </c>
      <c r="C25" s="21"/>
      <c r="D25" s="21"/>
      <c r="E25" s="21"/>
      <c r="F25" s="21"/>
      <c r="G25" s="21"/>
      <c r="H25" s="21"/>
      <c r="I25" s="21"/>
      <c r="J25" s="21"/>
      <c r="K25" s="47" t="s">
        <v>1602</v>
      </c>
      <c r="L25" s="47"/>
      <c r="M25" s="47"/>
      <c r="N25" s="47"/>
      <c r="O25" s="47"/>
      <c r="P25" s="47"/>
      <c r="Q25" s="47"/>
      <c r="R25" s="47"/>
      <c r="S25" s="47"/>
      <c r="T25" s="63">
        <v>1</v>
      </c>
    </row>
    <row r="26" spans="1:20">
      <c r="A26" s="21"/>
      <c r="B26" s="21"/>
      <c r="C26" s="21"/>
      <c r="D26" s="21"/>
      <c r="E26" s="21"/>
      <c r="F26" s="21"/>
      <c r="G26" s="21"/>
      <c r="H26" s="21"/>
      <c r="I26" s="21"/>
      <c r="J26" s="21"/>
      <c r="K26" s="47" t="s">
        <v>1601</v>
      </c>
      <c r="L26" s="47"/>
      <c r="M26" s="47"/>
      <c r="N26" s="47"/>
      <c r="O26" s="47"/>
      <c r="P26" s="47"/>
      <c r="Q26" s="47"/>
      <c r="R26" s="47"/>
      <c r="S26" s="47"/>
      <c r="T26" s="63">
        <v>1</v>
      </c>
    </row>
    <row r="27" spans="1:20" ht="18.75">
      <c r="A27" s="21"/>
      <c r="B27" s="263" t="s">
        <v>1600</v>
      </c>
      <c r="C27" s="21"/>
      <c r="D27" s="21"/>
      <c r="E27" s="21"/>
      <c r="F27" s="21"/>
      <c r="G27" s="21"/>
      <c r="H27" s="21"/>
      <c r="I27" s="21"/>
      <c r="J27" s="21"/>
      <c r="K27" s="47" t="s">
        <v>1599</v>
      </c>
      <c r="L27" s="47"/>
      <c r="M27" s="47"/>
      <c r="N27" s="47"/>
      <c r="O27" s="47"/>
      <c r="P27" s="47"/>
      <c r="Q27" s="47"/>
      <c r="R27" s="47"/>
      <c r="S27" s="47"/>
      <c r="T27" s="63">
        <v>1</v>
      </c>
    </row>
    <row r="28" spans="1:20" ht="15.75">
      <c r="A28" s="21"/>
      <c r="B28" s="21" t="s">
        <v>1598</v>
      </c>
      <c r="C28" s="21"/>
      <c r="D28" s="21"/>
      <c r="E28" s="21"/>
      <c r="F28" s="21"/>
      <c r="G28" s="21"/>
      <c r="H28" s="21"/>
      <c r="I28" s="21"/>
      <c r="J28" s="21"/>
      <c r="K28" s="265" t="s">
        <v>1597</v>
      </c>
      <c r="L28" s="47"/>
      <c r="M28" s="47"/>
      <c r="N28" s="47"/>
      <c r="O28" s="47"/>
      <c r="P28" s="47"/>
      <c r="Q28" s="47"/>
      <c r="R28" s="47"/>
      <c r="S28" s="47"/>
      <c r="T28" s="63">
        <v>1</v>
      </c>
    </row>
    <row r="29" spans="1:20">
      <c r="A29" s="21"/>
      <c r="B29" s="21"/>
      <c r="C29" s="21"/>
      <c r="D29" s="21"/>
      <c r="E29" s="21"/>
      <c r="F29" s="21"/>
      <c r="G29" s="21"/>
      <c r="H29" s="21"/>
      <c r="I29" s="21"/>
      <c r="J29" s="21"/>
      <c r="K29" s="47" t="s">
        <v>1596</v>
      </c>
      <c r="L29" s="47"/>
      <c r="M29" s="47"/>
      <c r="N29" s="47"/>
      <c r="O29" s="47"/>
      <c r="P29" s="47"/>
      <c r="Q29" s="47"/>
      <c r="R29" s="47"/>
      <c r="S29" s="47"/>
      <c r="T29" s="63">
        <v>1</v>
      </c>
    </row>
    <row r="30" spans="1:20" ht="18.75">
      <c r="A30" s="21"/>
      <c r="B30" s="21" t="s">
        <v>1595</v>
      </c>
      <c r="C30" s="21"/>
      <c r="D30" s="21"/>
      <c r="E30" s="21"/>
      <c r="F30" s="21"/>
      <c r="G30" s="21"/>
      <c r="H30" s="21"/>
      <c r="I30" s="21"/>
      <c r="J30" s="21"/>
      <c r="K30" s="264" t="s">
        <v>1583</v>
      </c>
      <c r="L30" s="47"/>
      <c r="M30" s="47"/>
      <c r="N30" s="47"/>
      <c r="O30" s="47"/>
      <c r="P30" s="47"/>
      <c r="Q30" s="47"/>
      <c r="R30" s="47"/>
      <c r="S30" s="47"/>
      <c r="T30" s="63">
        <v>1</v>
      </c>
    </row>
    <row r="31" spans="1:20">
      <c r="A31" s="21"/>
      <c r="B31" s="21"/>
      <c r="C31" s="21"/>
      <c r="D31" s="21"/>
      <c r="E31" s="21"/>
      <c r="F31" s="21"/>
      <c r="G31" s="21"/>
      <c r="H31" s="21"/>
      <c r="I31" s="21"/>
      <c r="J31" s="21"/>
      <c r="K31" s="47" t="s">
        <v>1594</v>
      </c>
      <c r="L31" s="47"/>
      <c r="M31" s="47"/>
      <c r="N31" s="47"/>
      <c r="O31" s="47"/>
      <c r="P31" s="47"/>
      <c r="Q31" s="47"/>
      <c r="R31" s="47"/>
      <c r="S31" s="47"/>
      <c r="T31" s="63">
        <v>1</v>
      </c>
    </row>
    <row r="32" spans="1:20">
      <c r="A32" s="21"/>
      <c r="B32" s="21" t="s">
        <v>1593</v>
      </c>
      <c r="C32" s="21"/>
      <c r="D32" s="21"/>
      <c r="E32" s="21"/>
      <c r="F32" s="21"/>
      <c r="G32" s="21"/>
      <c r="H32" s="21"/>
      <c r="I32" s="21"/>
      <c r="J32" s="21"/>
      <c r="K32" s="47" t="s">
        <v>1592</v>
      </c>
      <c r="L32" s="47"/>
      <c r="M32" s="47"/>
      <c r="N32" s="47"/>
      <c r="O32" s="47"/>
      <c r="P32" s="47"/>
      <c r="Q32" s="47"/>
      <c r="R32" s="47"/>
      <c r="S32" s="47"/>
      <c r="T32" s="63">
        <v>1</v>
      </c>
    </row>
    <row r="33" spans="1:20">
      <c r="A33" s="21"/>
      <c r="B33" s="21"/>
      <c r="C33" s="21"/>
      <c r="D33" s="21"/>
      <c r="E33" s="21"/>
      <c r="F33" s="21"/>
      <c r="G33" s="21"/>
      <c r="H33" s="21"/>
      <c r="I33" s="21"/>
      <c r="J33" s="21"/>
      <c r="K33" s="47" t="s">
        <v>1591</v>
      </c>
      <c r="L33" s="47"/>
      <c r="M33" s="47"/>
      <c r="N33" s="47"/>
      <c r="O33" s="47"/>
      <c r="P33" s="47"/>
      <c r="Q33" s="47"/>
      <c r="R33" s="47"/>
      <c r="S33" s="47"/>
      <c r="T33" s="63">
        <v>1</v>
      </c>
    </row>
    <row r="34" spans="1:20">
      <c r="A34" s="21"/>
      <c r="B34" s="21" t="s">
        <v>1590</v>
      </c>
      <c r="C34" s="21"/>
      <c r="D34" s="21"/>
      <c r="E34" s="21"/>
      <c r="F34" s="21"/>
      <c r="G34" s="21"/>
      <c r="H34" s="21"/>
      <c r="I34" s="21"/>
      <c r="J34" s="21"/>
      <c r="K34" s="47" t="s">
        <v>1589</v>
      </c>
      <c r="L34" s="47"/>
      <c r="M34" s="47"/>
      <c r="N34" s="47"/>
      <c r="O34" s="47"/>
      <c r="P34" s="47"/>
      <c r="Q34" s="47"/>
      <c r="R34" s="47"/>
      <c r="S34" s="47"/>
      <c r="T34" s="63">
        <v>1</v>
      </c>
    </row>
    <row r="35" spans="1:20">
      <c r="A35" s="21"/>
      <c r="B35" s="21"/>
      <c r="C35" s="21"/>
      <c r="D35" s="21"/>
      <c r="E35" s="21"/>
      <c r="F35" s="21"/>
      <c r="G35" s="21"/>
      <c r="H35" s="21"/>
      <c r="I35" s="21"/>
      <c r="J35" s="21"/>
      <c r="K35" s="47" t="s">
        <v>1588</v>
      </c>
      <c r="L35" s="47"/>
      <c r="M35" s="47"/>
      <c r="N35" s="47"/>
      <c r="O35" s="47"/>
      <c r="P35" s="47"/>
      <c r="Q35" s="47"/>
      <c r="R35" s="47"/>
      <c r="S35" s="47"/>
      <c r="T35" s="63">
        <v>1</v>
      </c>
    </row>
    <row r="36" spans="1:20" ht="18.75">
      <c r="A36" s="21"/>
      <c r="B36" s="21" t="s">
        <v>1587</v>
      </c>
      <c r="C36" s="21"/>
      <c r="D36" s="21"/>
      <c r="E36" s="21"/>
      <c r="F36" s="21"/>
      <c r="G36" s="21"/>
      <c r="H36" s="21"/>
      <c r="I36" s="21"/>
      <c r="J36" s="21"/>
      <c r="K36" s="264" t="s">
        <v>1566</v>
      </c>
      <c r="L36" s="47"/>
      <c r="M36" s="47"/>
      <c r="N36" s="47"/>
      <c r="O36" s="47"/>
      <c r="P36" s="47"/>
      <c r="Q36" s="47"/>
      <c r="R36" s="47"/>
      <c r="S36" s="47"/>
      <c r="T36" s="63">
        <v>1</v>
      </c>
    </row>
    <row r="37" spans="1:20">
      <c r="A37" s="21"/>
      <c r="B37" s="21" t="s">
        <v>1586</v>
      </c>
      <c r="C37" s="21"/>
      <c r="D37" s="21"/>
      <c r="E37" s="21"/>
      <c r="F37" s="21"/>
      <c r="G37" s="21"/>
      <c r="H37" s="21"/>
      <c r="I37" s="21"/>
      <c r="J37" s="21"/>
      <c r="K37" s="47" t="s">
        <v>1585</v>
      </c>
      <c r="L37" s="47"/>
      <c r="M37" s="47"/>
      <c r="N37" s="47"/>
      <c r="O37" s="47"/>
      <c r="P37" s="47"/>
      <c r="Q37" s="47"/>
      <c r="R37" s="47"/>
      <c r="S37" s="47"/>
      <c r="T37" s="63">
        <v>1</v>
      </c>
    </row>
    <row r="38" spans="1:20">
      <c r="A38" s="21"/>
      <c r="B38" s="21"/>
      <c r="C38" s="21"/>
      <c r="D38" s="21"/>
      <c r="E38" s="21"/>
      <c r="F38" s="21"/>
      <c r="G38" s="21"/>
      <c r="H38" s="21"/>
      <c r="I38" s="21"/>
      <c r="J38" s="21"/>
      <c r="K38" s="47" t="s">
        <v>1584</v>
      </c>
      <c r="L38" s="47"/>
      <c r="M38" s="47"/>
      <c r="N38" s="47"/>
      <c r="O38" s="47"/>
      <c r="P38" s="47"/>
      <c r="Q38" s="47"/>
      <c r="R38" s="47"/>
      <c r="S38" s="47"/>
      <c r="T38" s="63">
        <v>1</v>
      </c>
    </row>
    <row r="39" spans="1:20" ht="18.75">
      <c r="A39" s="21"/>
      <c r="B39" s="263" t="s">
        <v>1583</v>
      </c>
      <c r="C39" s="21"/>
      <c r="D39" s="21"/>
      <c r="E39" s="21"/>
      <c r="F39" s="21"/>
      <c r="G39" s="21"/>
      <c r="H39" s="21"/>
      <c r="I39" s="21"/>
      <c r="J39" s="21"/>
      <c r="K39" s="47" t="s">
        <v>1582</v>
      </c>
      <c r="L39" s="47"/>
      <c r="M39" s="47"/>
      <c r="N39" s="47"/>
      <c r="O39" s="47"/>
      <c r="P39" s="47"/>
      <c r="Q39" s="47"/>
      <c r="R39" s="47"/>
      <c r="S39" s="47"/>
      <c r="T39" s="63">
        <v>1</v>
      </c>
    </row>
    <row r="40" spans="1:20" ht="18.75">
      <c r="A40" s="21"/>
      <c r="B40" s="21" t="s">
        <v>1581</v>
      </c>
      <c r="C40" s="21"/>
      <c r="D40" s="21"/>
      <c r="E40" s="21"/>
      <c r="F40" s="21"/>
      <c r="G40" s="21"/>
      <c r="H40" s="21"/>
      <c r="I40" s="21"/>
      <c r="J40" s="21"/>
      <c r="K40" s="264" t="s">
        <v>1536</v>
      </c>
      <c r="L40" s="47"/>
      <c r="M40" s="47"/>
      <c r="N40" s="47"/>
      <c r="O40" s="47"/>
      <c r="P40" s="47"/>
      <c r="Q40" s="47"/>
      <c r="R40" s="47"/>
      <c r="S40" s="47"/>
      <c r="T40" s="63">
        <v>1</v>
      </c>
    </row>
    <row r="41" spans="1:20">
      <c r="A41" s="21"/>
      <c r="B41" s="21" t="s">
        <v>1580</v>
      </c>
      <c r="C41" s="21"/>
      <c r="D41" s="21"/>
      <c r="E41" s="21"/>
      <c r="F41" s="21"/>
      <c r="G41" s="21"/>
      <c r="H41" s="21"/>
      <c r="I41" s="21"/>
      <c r="J41" s="21"/>
      <c r="K41" s="47" t="s">
        <v>1579</v>
      </c>
      <c r="L41" s="47"/>
      <c r="M41" s="47"/>
      <c r="N41" s="47"/>
      <c r="O41" s="47"/>
      <c r="P41" s="47"/>
      <c r="Q41" s="47"/>
      <c r="R41" s="47"/>
      <c r="S41" s="47"/>
      <c r="T41" s="63">
        <v>1</v>
      </c>
    </row>
    <row r="42" spans="1:20">
      <c r="A42" s="21"/>
      <c r="B42" s="21" t="s">
        <v>1578</v>
      </c>
      <c r="C42" s="21"/>
      <c r="D42" s="21"/>
      <c r="E42" s="21"/>
      <c r="F42" s="21"/>
      <c r="G42" s="21"/>
      <c r="H42" s="21"/>
      <c r="I42" s="21"/>
      <c r="J42" s="21"/>
      <c r="K42" s="47" t="s">
        <v>1577</v>
      </c>
      <c r="L42" s="47"/>
      <c r="M42" s="47"/>
      <c r="N42" s="47"/>
      <c r="O42" s="47"/>
      <c r="P42" s="47"/>
      <c r="Q42" s="47"/>
      <c r="R42" s="47"/>
      <c r="S42" s="47"/>
      <c r="T42" s="63">
        <v>1</v>
      </c>
    </row>
    <row r="43" spans="1:20">
      <c r="A43" s="21"/>
      <c r="B43" s="21"/>
      <c r="C43" s="21"/>
      <c r="D43" s="21"/>
      <c r="E43" s="21"/>
      <c r="F43" s="21"/>
      <c r="G43" s="21"/>
      <c r="H43" s="21"/>
      <c r="I43" s="21"/>
      <c r="J43" s="21"/>
      <c r="K43" s="47" t="s">
        <v>1576</v>
      </c>
      <c r="L43" s="47"/>
      <c r="M43" s="47"/>
      <c r="N43" s="47"/>
      <c r="O43" s="47"/>
      <c r="P43" s="47"/>
      <c r="Q43" s="47"/>
      <c r="R43" s="47"/>
      <c r="S43" s="47"/>
      <c r="T43" s="63">
        <v>1</v>
      </c>
    </row>
    <row r="44" spans="1:20">
      <c r="A44" s="21"/>
      <c r="B44" s="21" t="s">
        <v>1575</v>
      </c>
      <c r="C44" s="21"/>
      <c r="D44" s="21"/>
      <c r="E44" s="21"/>
      <c r="F44" s="21"/>
      <c r="G44" s="21"/>
      <c r="H44" s="21"/>
      <c r="I44" s="21"/>
      <c r="J44" s="21"/>
      <c r="K44" s="47" t="s">
        <v>1574</v>
      </c>
      <c r="L44" s="47"/>
      <c r="M44" s="47"/>
      <c r="N44" s="47"/>
      <c r="O44" s="47"/>
      <c r="P44" s="47"/>
      <c r="Q44" s="47"/>
      <c r="R44" s="47"/>
      <c r="S44" s="47"/>
      <c r="T44" s="63">
        <v>1</v>
      </c>
    </row>
    <row r="45" spans="1:20">
      <c r="A45" s="21"/>
      <c r="B45" s="21" t="s">
        <v>1573</v>
      </c>
      <c r="C45" s="21"/>
      <c r="D45" s="21"/>
      <c r="E45" s="21"/>
      <c r="F45" s="21"/>
      <c r="G45" s="21"/>
      <c r="H45" s="21"/>
      <c r="I45" s="21"/>
      <c r="J45" s="21"/>
      <c r="K45" s="47" t="s">
        <v>1572</v>
      </c>
      <c r="L45" s="47"/>
      <c r="M45" s="47"/>
      <c r="N45" s="47"/>
      <c r="O45" s="47"/>
      <c r="P45" s="47"/>
      <c r="Q45" s="47"/>
      <c r="R45" s="47"/>
      <c r="S45" s="47"/>
      <c r="T45" s="63">
        <v>1</v>
      </c>
    </row>
    <row r="46" spans="1:20" ht="18.75">
      <c r="A46" s="21"/>
      <c r="B46" s="21"/>
      <c r="C46" s="21"/>
      <c r="D46" s="21"/>
      <c r="E46" s="21"/>
      <c r="F46" s="21"/>
      <c r="G46" s="21"/>
      <c r="H46" s="21"/>
      <c r="I46" s="21"/>
      <c r="J46" s="21"/>
      <c r="K46" s="264" t="s">
        <v>1529</v>
      </c>
      <c r="L46" s="47"/>
      <c r="M46" s="47"/>
      <c r="N46" s="47"/>
      <c r="O46" s="47"/>
      <c r="P46" s="47"/>
      <c r="Q46" s="47"/>
      <c r="R46" s="47"/>
      <c r="S46" s="47"/>
      <c r="T46" s="63">
        <v>1</v>
      </c>
    </row>
    <row r="47" spans="1:20">
      <c r="A47" s="21"/>
      <c r="B47" s="21" t="s">
        <v>1571</v>
      </c>
      <c r="C47" s="21"/>
      <c r="D47" s="21"/>
      <c r="E47" s="21"/>
      <c r="F47" s="21"/>
      <c r="G47" s="21"/>
      <c r="H47" s="21"/>
      <c r="I47" s="21"/>
      <c r="J47" s="21"/>
      <c r="K47" s="47" t="s">
        <v>1570</v>
      </c>
      <c r="L47" s="47"/>
      <c r="M47" s="47"/>
      <c r="N47" s="47"/>
      <c r="O47" s="47"/>
      <c r="P47" s="47"/>
      <c r="Q47" s="47"/>
      <c r="R47" s="47"/>
      <c r="S47" s="47"/>
      <c r="T47" s="63">
        <v>1</v>
      </c>
    </row>
    <row r="48" spans="1:20">
      <c r="A48" s="21"/>
      <c r="B48" s="21" t="s">
        <v>1569</v>
      </c>
      <c r="C48" s="21"/>
      <c r="D48" s="21"/>
      <c r="E48" s="21"/>
      <c r="F48" s="21"/>
      <c r="G48" s="21"/>
      <c r="H48" s="21"/>
      <c r="I48" s="21"/>
      <c r="J48" s="21"/>
      <c r="K48" s="47" t="s">
        <v>1568</v>
      </c>
      <c r="L48" s="47"/>
      <c r="M48" s="47"/>
      <c r="N48" s="47"/>
      <c r="O48" s="47"/>
      <c r="P48" s="47"/>
      <c r="Q48" s="47"/>
      <c r="R48" s="47"/>
      <c r="S48" s="47"/>
      <c r="T48" s="63">
        <v>1</v>
      </c>
    </row>
    <row r="49" spans="1:20">
      <c r="A49" s="21"/>
      <c r="B49" s="21"/>
      <c r="C49" s="21"/>
      <c r="D49" s="21"/>
      <c r="E49" s="21"/>
      <c r="F49" s="21"/>
      <c r="G49" s="21"/>
      <c r="H49" s="21"/>
      <c r="I49" s="21"/>
      <c r="J49" s="21"/>
      <c r="K49" s="47" t="s">
        <v>1567</v>
      </c>
      <c r="L49" s="47"/>
      <c r="M49" s="47"/>
      <c r="N49" s="47"/>
      <c r="O49" s="47"/>
      <c r="P49" s="47"/>
      <c r="Q49" s="47"/>
      <c r="R49" s="47"/>
      <c r="S49" s="47"/>
      <c r="T49" s="63">
        <v>1</v>
      </c>
    </row>
    <row r="50" spans="1:20" ht="18.75">
      <c r="A50" s="21"/>
      <c r="B50" s="263" t="s">
        <v>1566</v>
      </c>
      <c r="C50" s="21"/>
      <c r="D50" s="21"/>
      <c r="E50" s="21"/>
      <c r="F50" s="21"/>
      <c r="G50" s="21"/>
      <c r="H50" s="21"/>
      <c r="I50" s="21"/>
      <c r="J50" s="21"/>
      <c r="K50" s="47" t="s">
        <v>1565</v>
      </c>
      <c r="L50" s="47"/>
      <c r="M50" s="47"/>
      <c r="N50" s="47"/>
      <c r="O50" s="47"/>
      <c r="P50" s="47"/>
      <c r="Q50" s="47"/>
      <c r="R50" s="47"/>
      <c r="S50" s="47"/>
      <c r="T50" s="63">
        <v>1</v>
      </c>
    </row>
    <row r="51" spans="1:20" ht="18.75">
      <c r="A51" s="21"/>
      <c r="B51" s="21" t="s">
        <v>1564</v>
      </c>
      <c r="C51" s="21"/>
      <c r="D51" s="21"/>
      <c r="E51" s="21"/>
      <c r="F51" s="21"/>
      <c r="G51" s="21"/>
      <c r="H51" s="21"/>
      <c r="I51" s="21"/>
      <c r="J51" s="21"/>
      <c r="K51" s="264" t="s">
        <v>1505</v>
      </c>
      <c r="L51" s="47"/>
      <c r="M51" s="47"/>
      <c r="N51" s="47"/>
      <c r="O51" s="47"/>
      <c r="P51" s="47"/>
      <c r="Q51" s="47"/>
      <c r="R51" s="47"/>
      <c r="S51" s="47"/>
      <c r="T51" s="63">
        <v>1</v>
      </c>
    </row>
    <row r="52" spans="1:20">
      <c r="A52" s="21"/>
      <c r="B52" s="21" t="s">
        <v>1563</v>
      </c>
      <c r="C52" s="21"/>
      <c r="D52" s="21"/>
      <c r="E52" s="21"/>
      <c r="F52" s="21"/>
      <c r="G52" s="21"/>
      <c r="H52" s="21"/>
      <c r="I52" s="21"/>
      <c r="J52" s="21"/>
      <c r="K52" s="47" t="s">
        <v>1562</v>
      </c>
      <c r="L52" s="47"/>
      <c r="M52" s="47"/>
      <c r="N52" s="47"/>
      <c r="O52" s="47"/>
      <c r="P52" s="47"/>
      <c r="Q52" s="47"/>
      <c r="R52" s="47"/>
      <c r="S52" s="47"/>
      <c r="T52" s="63">
        <v>1</v>
      </c>
    </row>
    <row r="53" spans="1:20">
      <c r="A53" s="21"/>
      <c r="B53" s="21"/>
      <c r="C53" s="21"/>
      <c r="D53" s="21"/>
      <c r="E53" s="21"/>
      <c r="F53" s="21"/>
      <c r="G53" s="21"/>
      <c r="H53" s="21"/>
      <c r="I53" s="21"/>
      <c r="J53" s="21"/>
      <c r="K53" s="47" t="s">
        <v>1561</v>
      </c>
      <c r="L53" s="47"/>
      <c r="M53" s="47"/>
      <c r="N53" s="47"/>
      <c r="O53" s="47"/>
      <c r="P53" s="47"/>
      <c r="Q53" s="47"/>
      <c r="R53" s="47"/>
      <c r="S53" s="47"/>
      <c r="T53" s="63">
        <v>1</v>
      </c>
    </row>
    <row r="54" spans="1:20">
      <c r="A54" s="21"/>
      <c r="B54" s="21" t="s">
        <v>1560</v>
      </c>
      <c r="C54" s="21"/>
      <c r="D54" s="21"/>
      <c r="E54" s="21"/>
      <c r="F54" s="21"/>
      <c r="G54" s="21"/>
      <c r="H54" s="21"/>
      <c r="I54" s="21"/>
      <c r="J54" s="21"/>
      <c r="K54" s="47" t="s">
        <v>1559</v>
      </c>
      <c r="L54" s="47"/>
      <c r="M54" s="47"/>
      <c r="N54" s="47"/>
      <c r="O54" s="47"/>
      <c r="P54" s="47"/>
      <c r="Q54" s="47"/>
      <c r="R54" s="47"/>
      <c r="S54" s="47"/>
      <c r="T54" s="63">
        <v>1</v>
      </c>
    </row>
    <row r="55" spans="1:20">
      <c r="A55" s="21"/>
      <c r="B55" s="21" t="s">
        <v>1558</v>
      </c>
      <c r="C55" s="21"/>
      <c r="D55" s="21"/>
      <c r="E55" s="21"/>
      <c r="F55" s="21"/>
      <c r="G55" s="21"/>
      <c r="H55" s="21"/>
      <c r="I55" s="21"/>
      <c r="J55" s="21"/>
      <c r="K55" s="47" t="s">
        <v>1557</v>
      </c>
      <c r="L55" s="47"/>
      <c r="M55" s="47"/>
      <c r="N55" s="47"/>
      <c r="O55" s="47"/>
      <c r="P55" s="47"/>
      <c r="Q55" s="47"/>
      <c r="R55" s="47"/>
      <c r="S55" s="47"/>
      <c r="T55" s="63">
        <v>1</v>
      </c>
    </row>
    <row r="56" spans="1:20">
      <c r="A56" s="21"/>
      <c r="B56" s="21"/>
      <c r="C56" s="21"/>
      <c r="D56" s="21"/>
      <c r="E56" s="21"/>
      <c r="F56" s="21"/>
      <c r="G56" s="21"/>
      <c r="H56" s="21"/>
      <c r="I56" s="21"/>
      <c r="J56" s="21"/>
      <c r="K56" s="47" t="s">
        <v>1556</v>
      </c>
      <c r="L56" s="47"/>
      <c r="M56" s="47"/>
      <c r="N56" s="47"/>
      <c r="O56" s="47"/>
      <c r="P56" s="47"/>
      <c r="Q56" s="47"/>
      <c r="R56" s="47"/>
      <c r="S56" s="47"/>
      <c r="T56" s="63">
        <v>1</v>
      </c>
    </row>
    <row r="57" spans="1:20">
      <c r="A57" s="21"/>
      <c r="B57" s="21" t="s">
        <v>1555</v>
      </c>
      <c r="C57" s="21"/>
      <c r="D57" s="21"/>
      <c r="E57" s="21"/>
      <c r="F57" s="21"/>
      <c r="G57" s="21"/>
      <c r="H57" s="21"/>
      <c r="I57" s="21"/>
      <c r="J57" s="21"/>
      <c r="K57" s="47" t="s">
        <v>1554</v>
      </c>
      <c r="L57" s="47"/>
      <c r="M57" s="47"/>
      <c r="N57" s="47"/>
      <c r="O57" s="47"/>
      <c r="P57" s="47"/>
      <c r="Q57" s="47"/>
      <c r="R57" s="47"/>
      <c r="S57" s="47"/>
      <c r="T57" s="63">
        <v>1</v>
      </c>
    </row>
    <row r="58" spans="1:20">
      <c r="A58" s="21"/>
      <c r="B58" s="21" t="s">
        <v>1553</v>
      </c>
      <c r="C58" s="21"/>
      <c r="D58" s="21"/>
      <c r="E58" s="21"/>
      <c r="F58" s="21"/>
      <c r="G58" s="21"/>
      <c r="H58" s="21"/>
      <c r="I58" s="21"/>
      <c r="J58" s="21"/>
      <c r="K58" s="47" t="s">
        <v>1552</v>
      </c>
      <c r="L58" s="47"/>
      <c r="M58" s="47"/>
      <c r="N58" s="47"/>
      <c r="O58" s="47"/>
      <c r="P58" s="47"/>
      <c r="Q58" s="47"/>
      <c r="R58" s="47"/>
      <c r="S58" s="47"/>
      <c r="T58" s="63">
        <v>1</v>
      </c>
    </row>
    <row r="59" spans="1:20">
      <c r="A59" s="21"/>
      <c r="B59" s="21" t="s">
        <v>1551</v>
      </c>
      <c r="C59" s="21"/>
      <c r="D59" s="21"/>
      <c r="E59" s="21"/>
      <c r="F59" s="21"/>
      <c r="G59" s="21"/>
      <c r="H59" s="21"/>
      <c r="I59" s="21"/>
      <c r="J59" s="21"/>
      <c r="K59" s="47" t="s">
        <v>1550</v>
      </c>
      <c r="L59" s="47"/>
      <c r="M59" s="47"/>
      <c r="N59" s="47"/>
      <c r="O59" s="47"/>
      <c r="P59" s="47"/>
      <c r="Q59" s="47"/>
      <c r="R59" s="47"/>
      <c r="S59" s="47"/>
      <c r="T59" s="63">
        <v>1</v>
      </c>
    </row>
    <row r="60" spans="1:20">
      <c r="A60" s="21"/>
      <c r="B60" s="21"/>
      <c r="C60" s="21"/>
      <c r="D60" s="21"/>
      <c r="E60" s="21"/>
      <c r="F60" s="21"/>
      <c r="G60" s="21"/>
      <c r="H60" s="21"/>
      <c r="I60" s="21"/>
      <c r="J60" s="21"/>
      <c r="K60" s="47" t="s">
        <v>1549</v>
      </c>
      <c r="L60" s="47"/>
      <c r="M60" s="47"/>
      <c r="N60" s="47"/>
      <c r="O60" s="47"/>
      <c r="P60" s="47"/>
      <c r="Q60" s="47"/>
      <c r="R60" s="47"/>
      <c r="S60" s="47"/>
      <c r="T60" s="63">
        <v>1</v>
      </c>
    </row>
    <row r="61" spans="1:20">
      <c r="A61" s="21"/>
      <c r="B61" s="21" t="s">
        <v>1548</v>
      </c>
      <c r="C61" s="21"/>
      <c r="D61" s="21"/>
      <c r="E61" s="21"/>
      <c r="F61" s="21"/>
      <c r="G61" s="21"/>
      <c r="H61" s="21"/>
      <c r="I61" s="21"/>
      <c r="J61" s="21"/>
      <c r="K61" s="47" t="s">
        <v>1547</v>
      </c>
      <c r="L61" s="47"/>
      <c r="M61" s="47"/>
      <c r="N61" s="47"/>
      <c r="O61" s="47"/>
      <c r="P61" s="47"/>
      <c r="Q61" s="47"/>
      <c r="R61" s="47"/>
      <c r="S61" s="47"/>
      <c r="T61" s="63">
        <v>1</v>
      </c>
    </row>
    <row r="62" spans="1:20">
      <c r="A62" s="21"/>
      <c r="B62" s="21" t="s">
        <v>1546</v>
      </c>
      <c r="C62" s="21"/>
      <c r="D62" s="21"/>
      <c r="E62" s="21"/>
      <c r="F62" s="21"/>
      <c r="G62" s="21"/>
      <c r="H62" s="21"/>
      <c r="I62" s="21"/>
      <c r="J62" s="21"/>
      <c r="K62" s="47" t="s">
        <v>1545</v>
      </c>
      <c r="L62" s="47"/>
      <c r="M62" s="47"/>
      <c r="N62" s="47"/>
      <c r="O62" s="47"/>
      <c r="P62" s="47"/>
      <c r="Q62" s="47"/>
      <c r="R62" s="47"/>
      <c r="S62" s="47"/>
      <c r="T62" s="63">
        <v>1</v>
      </c>
    </row>
    <row r="63" spans="1:20">
      <c r="A63" s="21"/>
      <c r="B63" s="21"/>
      <c r="C63" s="21"/>
      <c r="D63" s="21"/>
      <c r="E63" s="21"/>
      <c r="F63" s="21"/>
      <c r="G63" s="21"/>
      <c r="H63" s="21"/>
      <c r="I63" s="21"/>
      <c r="J63" s="21"/>
      <c r="K63" s="47" t="s">
        <v>1544</v>
      </c>
      <c r="L63" s="47"/>
      <c r="M63" s="47"/>
      <c r="N63" s="47"/>
      <c r="O63" s="47"/>
      <c r="P63" s="47"/>
      <c r="Q63" s="47"/>
      <c r="R63" s="47"/>
      <c r="S63" s="47"/>
      <c r="T63" s="63">
        <v>1</v>
      </c>
    </row>
    <row r="64" spans="1:20">
      <c r="A64" s="21"/>
      <c r="B64" s="21" t="s">
        <v>1543</v>
      </c>
      <c r="C64" s="21"/>
      <c r="D64" s="21"/>
      <c r="E64" s="21"/>
      <c r="F64" s="21"/>
      <c r="G64" s="21"/>
      <c r="H64" s="21"/>
      <c r="I64" s="21"/>
      <c r="J64" s="21"/>
      <c r="K64" s="47" t="s">
        <v>1542</v>
      </c>
      <c r="L64" s="47"/>
      <c r="M64" s="47"/>
      <c r="N64" s="47"/>
      <c r="O64" s="47"/>
      <c r="P64" s="47"/>
      <c r="Q64" s="47"/>
      <c r="R64" s="47"/>
      <c r="S64" s="47"/>
      <c r="T64" s="63">
        <v>1</v>
      </c>
    </row>
    <row r="65" spans="1:20">
      <c r="A65" s="21"/>
      <c r="B65" s="21" t="s">
        <v>1541</v>
      </c>
      <c r="C65" s="21"/>
      <c r="D65" s="21"/>
      <c r="E65" s="21"/>
      <c r="F65" s="21"/>
      <c r="G65" s="21"/>
      <c r="H65" s="21"/>
      <c r="I65" s="21"/>
      <c r="J65" s="21"/>
      <c r="K65" s="47" t="s">
        <v>1540</v>
      </c>
      <c r="L65" s="47"/>
      <c r="M65" s="47"/>
      <c r="N65" s="47"/>
      <c r="O65" s="47"/>
      <c r="P65" s="47"/>
      <c r="Q65" s="47"/>
      <c r="R65" s="47"/>
      <c r="S65" s="47"/>
      <c r="T65" s="63">
        <v>1</v>
      </c>
    </row>
    <row r="66" spans="1:20">
      <c r="A66" s="21"/>
      <c r="B66" s="21" t="s">
        <v>1539</v>
      </c>
      <c r="C66" s="21"/>
      <c r="D66" s="21"/>
      <c r="E66" s="21"/>
      <c r="F66" s="21"/>
      <c r="G66" s="21"/>
      <c r="H66" s="21"/>
      <c r="I66" s="21"/>
      <c r="J66" s="21"/>
      <c r="K66" s="47" t="s">
        <v>1538</v>
      </c>
      <c r="L66" s="47"/>
      <c r="M66" s="47"/>
      <c r="N66" s="47"/>
      <c r="O66" s="47"/>
      <c r="P66" s="47"/>
      <c r="Q66" s="47"/>
      <c r="R66" s="47"/>
      <c r="S66" s="47"/>
      <c r="T66" s="63">
        <v>1</v>
      </c>
    </row>
    <row r="67" spans="1:20">
      <c r="A67" s="21"/>
      <c r="B67" s="21"/>
      <c r="C67" s="21"/>
      <c r="D67" s="21"/>
      <c r="E67" s="21"/>
      <c r="F67" s="21"/>
      <c r="G67" s="21"/>
      <c r="H67" s="21"/>
      <c r="I67" s="21"/>
      <c r="J67" s="21"/>
      <c r="K67" s="47" t="s">
        <v>1537</v>
      </c>
      <c r="L67" s="47"/>
      <c r="M67" s="47"/>
      <c r="N67" s="47"/>
      <c r="O67" s="47"/>
      <c r="P67" s="47"/>
      <c r="Q67" s="47"/>
      <c r="R67" s="47"/>
      <c r="S67" s="47"/>
      <c r="T67" s="63">
        <v>1</v>
      </c>
    </row>
    <row r="68" spans="1:20" ht="18.75">
      <c r="A68" s="21"/>
      <c r="B68" s="263" t="s">
        <v>1536</v>
      </c>
      <c r="C68" s="21"/>
      <c r="D68" s="21"/>
      <c r="E68" s="21"/>
      <c r="F68" s="21"/>
      <c r="G68" s="21"/>
      <c r="H68" s="21"/>
      <c r="I68" s="21"/>
      <c r="J68" s="21"/>
      <c r="K68" s="47" t="s">
        <v>1535</v>
      </c>
      <c r="L68" s="47"/>
      <c r="M68" s="47"/>
      <c r="N68" s="47"/>
      <c r="O68" s="47"/>
      <c r="P68" s="47"/>
      <c r="Q68" s="47"/>
      <c r="R68" s="47"/>
      <c r="S68" s="47"/>
      <c r="T68" s="63">
        <v>1</v>
      </c>
    </row>
    <row r="69" spans="1:20">
      <c r="A69" s="21"/>
      <c r="B69" s="21" t="s">
        <v>1534</v>
      </c>
      <c r="C69" s="21"/>
      <c r="D69" s="21"/>
      <c r="E69" s="21"/>
      <c r="F69" s="21"/>
      <c r="G69" s="21"/>
      <c r="H69" s="21"/>
      <c r="I69" s="21"/>
      <c r="J69" s="21"/>
      <c r="K69" s="47" t="s">
        <v>1533</v>
      </c>
      <c r="L69" s="47"/>
      <c r="M69" s="47"/>
      <c r="N69" s="47"/>
      <c r="O69" s="47"/>
      <c r="P69" s="47"/>
      <c r="Q69" s="47"/>
      <c r="R69" s="47"/>
      <c r="S69" s="47"/>
      <c r="T69" s="63">
        <v>1</v>
      </c>
    </row>
    <row r="70" spans="1:20">
      <c r="A70" s="21"/>
      <c r="B70" s="21"/>
      <c r="C70" s="21"/>
      <c r="D70" s="21"/>
      <c r="E70" s="21"/>
      <c r="F70" s="21"/>
      <c r="G70" s="21"/>
      <c r="H70" s="21"/>
      <c r="I70" s="21"/>
      <c r="J70" s="21"/>
      <c r="K70" s="47" t="s">
        <v>1532</v>
      </c>
      <c r="L70" s="47"/>
      <c r="M70" s="47"/>
      <c r="N70" s="47"/>
      <c r="O70" s="47"/>
      <c r="P70" s="47"/>
      <c r="Q70" s="47"/>
      <c r="R70" s="47"/>
      <c r="S70" s="47"/>
      <c r="T70" s="63">
        <v>1</v>
      </c>
    </row>
    <row r="71" spans="1:20">
      <c r="A71" s="21"/>
      <c r="B71" s="21" t="s">
        <v>1531</v>
      </c>
      <c r="C71" s="21"/>
      <c r="D71" s="21"/>
      <c r="E71" s="21"/>
      <c r="F71" s="21"/>
      <c r="G71" s="21"/>
      <c r="H71" s="21"/>
      <c r="I71" s="21"/>
      <c r="J71" s="21"/>
      <c r="K71" s="47" t="s">
        <v>1530</v>
      </c>
      <c r="L71" s="47"/>
      <c r="M71" s="47"/>
      <c r="N71" s="47"/>
      <c r="O71" s="47"/>
      <c r="P71" s="47"/>
      <c r="Q71" s="47"/>
      <c r="R71" s="47"/>
      <c r="S71" s="47"/>
      <c r="T71" s="63">
        <v>1</v>
      </c>
    </row>
    <row r="72" spans="1:20" ht="18.75">
      <c r="A72" s="21"/>
      <c r="B72" s="263" t="s">
        <v>1529</v>
      </c>
      <c r="C72" s="21"/>
      <c r="D72" s="21"/>
      <c r="E72" s="21"/>
      <c r="F72" s="21"/>
      <c r="G72" s="21"/>
      <c r="H72" s="21"/>
      <c r="I72" s="21"/>
      <c r="J72" s="21"/>
      <c r="K72" s="47" t="s">
        <v>1528</v>
      </c>
      <c r="L72" s="47"/>
      <c r="M72" s="47"/>
      <c r="N72" s="47"/>
      <c r="O72" s="47"/>
      <c r="P72" s="47"/>
      <c r="Q72" s="47"/>
      <c r="R72" s="47"/>
      <c r="S72" s="47"/>
      <c r="T72" s="63">
        <v>1</v>
      </c>
    </row>
    <row r="73" spans="1:20">
      <c r="A73" s="21"/>
      <c r="B73" s="21" t="s">
        <v>1527</v>
      </c>
      <c r="C73" s="21"/>
      <c r="D73" s="21"/>
      <c r="E73" s="21"/>
      <c r="F73" s="21"/>
      <c r="G73" s="21"/>
      <c r="H73" s="21"/>
      <c r="I73" s="21"/>
      <c r="J73" s="21"/>
      <c r="K73" s="47" t="s">
        <v>1526</v>
      </c>
      <c r="L73" s="47"/>
      <c r="M73" s="47"/>
      <c r="N73" s="47"/>
      <c r="O73" s="47"/>
      <c r="P73" s="47"/>
      <c r="Q73" s="47"/>
      <c r="R73" s="47"/>
      <c r="S73" s="47"/>
      <c r="T73" s="63">
        <v>1</v>
      </c>
    </row>
    <row r="74" spans="1:20">
      <c r="A74" s="21"/>
      <c r="B74" s="21"/>
      <c r="C74" s="21"/>
      <c r="D74" s="21"/>
      <c r="E74" s="21"/>
      <c r="F74" s="21"/>
      <c r="G74" s="21"/>
      <c r="H74" s="21"/>
      <c r="I74" s="21"/>
      <c r="J74" s="21"/>
      <c r="K74" s="47" t="s">
        <v>1525</v>
      </c>
      <c r="L74" s="47"/>
      <c r="M74" s="47"/>
      <c r="N74" s="47"/>
      <c r="O74" s="47"/>
      <c r="P74" s="47"/>
      <c r="Q74" s="47"/>
      <c r="R74" s="47"/>
      <c r="S74" s="47"/>
      <c r="T74" s="63">
        <v>1</v>
      </c>
    </row>
    <row r="75" spans="1:20" ht="18.75">
      <c r="A75" s="21"/>
      <c r="B75" s="21" t="s">
        <v>1524</v>
      </c>
      <c r="C75" s="21"/>
      <c r="D75" s="21"/>
      <c r="E75" s="21"/>
      <c r="F75" s="21"/>
      <c r="G75" s="21"/>
      <c r="H75" s="21"/>
      <c r="I75" s="21"/>
      <c r="J75" s="21"/>
      <c r="K75" s="264" t="s">
        <v>561</v>
      </c>
      <c r="L75" s="47"/>
      <c r="M75" s="47"/>
      <c r="N75" s="47"/>
      <c r="O75" s="47"/>
      <c r="P75" s="47"/>
      <c r="Q75" s="47"/>
      <c r="R75" s="47"/>
      <c r="S75" s="47"/>
      <c r="T75" s="63">
        <v>1</v>
      </c>
    </row>
    <row r="76" spans="1:20">
      <c r="A76" s="21"/>
      <c r="B76" s="21" t="s">
        <v>1523</v>
      </c>
      <c r="C76" s="21"/>
      <c r="D76" s="21"/>
      <c r="E76" s="21"/>
      <c r="F76" s="21"/>
      <c r="G76" s="21"/>
      <c r="H76" s="21"/>
      <c r="I76" s="21"/>
      <c r="J76" s="21"/>
      <c r="K76" s="47" t="s">
        <v>1522</v>
      </c>
      <c r="L76" s="47"/>
      <c r="M76" s="47"/>
      <c r="N76" s="47"/>
      <c r="O76" s="47"/>
      <c r="P76" s="47"/>
      <c r="Q76" s="47"/>
      <c r="R76" s="47"/>
      <c r="S76" s="47"/>
      <c r="T76" s="63">
        <v>1</v>
      </c>
    </row>
    <row r="77" spans="1:20">
      <c r="A77" s="21"/>
      <c r="B77" s="21"/>
      <c r="C77" s="21"/>
      <c r="D77" s="21"/>
      <c r="E77" s="21"/>
      <c r="F77" s="21"/>
      <c r="G77" s="21"/>
      <c r="H77" s="21"/>
      <c r="I77" s="21"/>
      <c r="J77" s="21"/>
      <c r="K77" s="47" t="s">
        <v>1521</v>
      </c>
      <c r="L77" s="47"/>
      <c r="M77" s="47"/>
      <c r="N77" s="47"/>
      <c r="O77" s="47"/>
      <c r="P77" s="47"/>
      <c r="Q77" s="47"/>
      <c r="R77" s="47"/>
      <c r="S77" s="47"/>
      <c r="T77" s="63">
        <v>1</v>
      </c>
    </row>
    <row r="78" spans="1:20" ht="18.75">
      <c r="A78" s="21"/>
      <c r="B78" s="21" t="s">
        <v>1520</v>
      </c>
      <c r="C78" s="21"/>
      <c r="D78" s="21"/>
      <c r="E78" s="21"/>
      <c r="F78" s="21"/>
      <c r="G78" s="21"/>
      <c r="H78" s="21"/>
      <c r="I78" s="21"/>
      <c r="J78" s="21"/>
      <c r="K78" s="264" t="s">
        <v>1480</v>
      </c>
      <c r="L78" s="47"/>
      <c r="M78" s="47"/>
      <c r="N78" s="47"/>
      <c r="O78" s="47"/>
      <c r="P78" s="47"/>
      <c r="Q78" s="47"/>
      <c r="R78" s="47"/>
      <c r="S78" s="47"/>
      <c r="T78" s="63">
        <v>1</v>
      </c>
    </row>
    <row r="79" spans="1:20" ht="15.75">
      <c r="A79" s="21"/>
      <c r="B79" s="21" t="s">
        <v>1519</v>
      </c>
      <c r="C79" s="21"/>
      <c r="D79" s="21"/>
      <c r="E79" s="21"/>
      <c r="F79" s="21"/>
      <c r="G79" s="21"/>
      <c r="H79" s="21"/>
      <c r="I79" s="21"/>
      <c r="J79" s="21"/>
      <c r="K79" s="265" t="s">
        <v>1518</v>
      </c>
      <c r="L79" s="47"/>
      <c r="M79" s="47"/>
      <c r="N79" s="47"/>
      <c r="O79" s="47"/>
      <c r="P79" s="47"/>
      <c r="Q79" s="47"/>
      <c r="R79" s="47"/>
      <c r="S79" s="47"/>
      <c r="T79" s="63">
        <v>1</v>
      </c>
    </row>
    <row r="80" spans="1:20">
      <c r="A80" s="21"/>
      <c r="B80" s="21"/>
      <c r="C80" s="21"/>
      <c r="D80" s="21"/>
      <c r="E80" s="21"/>
      <c r="F80" s="21"/>
      <c r="G80" s="21"/>
      <c r="H80" s="21"/>
      <c r="I80" s="21"/>
      <c r="J80" s="21"/>
      <c r="K80" s="47" t="s">
        <v>1517</v>
      </c>
      <c r="L80" s="47"/>
      <c r="M80" s="47"/>
      <c r="N80" s="47"/>
      <c r="O80" s="47"/>
      <c r="P80" s="47"/>
      <c r="Q80" s="47"/>
      <c r="R80" s="47"/>
      <c r="S80" s="47"/>
      <c r="T80" s="63">
        <v>1</v>
      </c>
    </row>
    <row r="81" spans="1:20">
      <c r="A81" s="21"/>
      <c r="B81" s="21" t="s">
        <v>1516</v>
      </c>
      <c r="C81" s="21"/>
      <c r="D81" s="21"/>
      <c r="E81" s="21"/>
      <c r="F81" s="21"/>
      <c r="G81" s="21"/>
      <c r="H81" s="21"/>
      <c r="I81" s="21"/>
      <c r="J81" s="21"/>
      <c r="K81" s="47" t="s">
        <v>1515</v>
      </c>
      <c r="L81" s="47"/>
      <c r="M81" s="47"/>
      <c r="N81" s="47"/>
      <c r="O81" s="47"/>
      <c r="P81" s="47"/>
      <c r="Q81" s="47"/>
      <c r="R81" s="47"/>
      <c r="S81" s="47"/>
      <c r="T81" s="63">
        <v>1</v>
      </c>
    </row>
    <row r="82" spans="1:20">
      <c r="A82" s="21"/>
      <c r="B82" s="21"/>
      <c r="C82" s="21"/>
      <c r="D82" s="21"/>
      <c r="E82" s="21"/>
      <c r="F82" s="21"/>
      <c r="G82" s="21"/>
      <c r="H82" s="21"/>
      <c r="I82" s="21"/>
      <c r="J82" s="21"/>
      <c r="K82" s="47" t="s">
        <v>1514</v>
      </c>
      <c r="L82" s="47"/>
      <c r="M82" s="47"/>
      <c r="N82" s="47"/>
      <c r="O82" s="47"/>
      <c r="P82" s="47"/>
      <c r="Q82" s="47"/>
      <c r="R82" s="47"/>
      <c r="S82" s="47"/>
      <c r="T82" s="63">
        <v>1</v>
      </c>
    </row>
    <row r="83" spans="1:20">
      <c r="A83" s="21"/>
      <c r="B83" s="21" t="s">
        <v>1513</v>
      </c>
      <c r="C83" s="21"/>
      <c r="D83" s="21"/>
      <c r="E83" s="21"/>
      <c r="F83" s="21"/>
      <c r="G83" s="21"/>
      <c r="H83" s="21"/>
      <c r="I83" s="21"/>
      <c r="J83" s="21"/>
      <c r="K83" s="47" t="s">
        <v>1512</v>
      </c>
      <c r="L83" s="47"/>
      <c r="M83" s="47"/>
      <c r="N83" s="47"/>
      <c r="O83" s="47"/>
      <c r="P83" s="47"/>
      <c r="Q83" s="47"/>
      <c r="R83" s="47"/>
      <c r="S83" s="47"/>
      <c r="T83" s="63">
        <v>1</v>
      </c>
    </row>
    <row r="84" spans="1:20">
      <c r="A84" s="21"/>
      <c r="B84" s="21"/>
      <c r="C84" s="21"/>
      <c r="D84" s="21"/>
      <c r="E84" s="21"/>
      <c r="F84" s="21"/>
      <c r="G84" s="21"/>
      <c r="H84" s="21"/>
      <c r="I84" s="21"/>
      <c r="J84" s="21"/>
      <c r="K84" s="47" t="s">
        <v>1511</v>
      </c>
      <c r="L84" s="47"/>
      <c r="M84" s="47"/>
      <c r="N84" s="47"/>
      <c r="O84" s="47"/>
      <c r="P84" s="47"/>
      <c r="Q84" s="47"/>
      <c r="R84" s="47"/>
      <c r="S84" s="47"/>
      <c r="T84" s="63">
        <v>1</v>
      </c>
    </row>
    <row r="85" spans="1:20">
      <c r="A85" s="21"/>
      <c r="B85" s="21" t="s">
        <v>1510</v>
      </c>
      <c r="C85" s="21"/>
      <c r="D85" s="21"/>
      <c r="E85" s="21"/>
      <c r="F85" s="21"/>
      <c r="G85" s="21"/>
      <c r="H85" s="21"/>
      <c r="I85" s="21"/>
      <c r="J85" s="21"/>
      <c r="K85" s="47" t="s">
        <v>1509</v>
      </c>
      <c r="L85" s="47"/>
      <c r="M85" s="47"/>
      <c r="N85" s="47"/>
      <c r="O85" s="47"/>
      <c r="P85" s="47"/>
      <c r="Q85" s="47"/>
      <c r="R85" s="47"/>
      <c r="S85" s="47"/>
      <c r="T85" s="63">
        <v>1</v>
      </c>
    </row>
    <row r="86" spans="1:20" ht="15.75">
      <c r="A86" s="21"/>
      <c r="B86" s="21" t="s">
        <v>1508</v>
      </c>
      <c r="C86" s="21"/>
      <c r="D86" s="21"/>
      <c r="E86" s="21"/>
      <c r="F86" s="21"/>
      <c r="G86" s="21"/>
      <c r="H86" s="21"/>
      <c r="I86" s="21"/>
      <c r="J86" s="21"/>
      <c r="K86" s="265" t="s">
        <v>1507</v>
      </c>
      <c r="L86" s="47"/>
      <c r="M86" s="47"/>
      <c r="N86" s="47"/>
      <c r="O86" s="47"/>
      <c r="P86" s="47"/>
      <c r="Q86" s="47"/>
      <c r="R86" s="47"/>
      <c r="S86" s="47"/>
      <c r="T86" s="63">
        <v>1</v>
      </c>
    </row>
    <row r="87" spans="1:20">
      <c r="A87" s="21"/>
      <c r="B87" s="21"/>
      <c r="C87" s="21"/>
      <c r="D87" s="21"/>
      <c r="E87" s="21"/>
      <c r="F87" s="21"/>
      <c r="G87" s="21"/>
      <c r="H87" s="21"/>
      <c r="I87" s="21"/>
      <c r="J87" s="21"/>
      <c r="K87" s="47" t="s">
        <v>1506</v>
      </c>
      <c r="L87" s="47"/>
      <c r="M87" s="47"/>
      <c r="N87" s="47"/>
      <c r="O87" s="47"/>
      <c r="P87" s="47"/>
      <c r="Q87" s="47"/>
      <c r="R87" s="47"/>
      <c r="S87" s="47"/>
      <c r="T87" s="63">
        <v>1</v>
      </c>
    </row>
    <row r="88" spans="1:20" ht="18.75">
      <c r="A88" s="21"/>
      <c r="B88" s="263" t="s">
        <v>1505</v>
      </c>
      <c r="C88" s="21"/>
      <c r="D88" s="21"/>
      <c r="E88" s="21"/>
      <c r="F88" s="21"/>
      <c r="G88" s="21"/>
      <c r="H88" s="21"/>
      <c r="I88" s="21"/>
      <c r="J88" s="21"/>
      <c r="K88" s="47" t="s">
        <v>1504</v>
      </c>
      <c r="L88" s="47"/>
      <c r="M88" s="47"/>
      <c r="N88" s="47"/>
      <c r="O88" s="47"/>
      <c r="P88" s="47"/>
      <c r="Q88" s="47"/>
      <c r="R88" s="47"/>
      <c r="S88" s="47"/>
      <c r="T88" s="63">
        <v>1</v>
      </c>
    </row>
    <row r="89" spans="1:20">
      <c r="A89" s="21"/>
      <c r="B89" s="21" t="s">
        <v>1503</v>
      </c>
      <c r="C89" s="21"/>
      <c r="D89" s="21"/>
      <c r="E89" s="21"/>
      <c r="F89" s="21"/>
      <c r="G89" s="21"/>
      <c r="H89" s="21"/>
      <c r="I89" s="21"/>
      <c r="J89" s="21"/>
      <c r="K89" s="47" t="s">
        <v>1502</v>
      </c>
      <c r="L89" s="47"/>
      <c r="M89" s="47"/>
      <c r="N89" s="47"/>
      <c r="O89" s="47"/>
      <c r="P89" s="47"/>
      <c r="Q89" s="47"/>
      <c r="R89" s="47"/>
      <c r="S89" s="47"/>
      <c r="T89" s="63">
        <v>1</v>
      </c>
    </row>
    <row r="90" spans="1:20">
      <c r="A90" s="21"/>
      <c r="B90" s="21"/>
      <c r="C90" s="21"/>
      <c r="D90" s="21"/>
      <c r="E90" s="21"/>
      <c r="F90" s="21"/>
      <c r="G90" s="21"/>
      <c r="H90" s="21"/>
      <c r="I90" s="21"/>
      <c r="J90" s="21"/>
      <c r="K90" s="47" t="s">
        <v>1501</v>
      </c>
      <c r="L90" s="47"/>
      <c r="M90" s="47"/>
      <c r="N90" s="47"/>
      <c r="O90" s="47"/>
      <c r="P90" s="47"/>
      <c r="Q90" s="47"/>
      <c r="R90" s="47"/>
      <c r="S90" s="47"/>
      <c r="T90" s="63">
        <v>1</v>
      </c>
    </row>
    <row r="91" spans="1:20">
      <c r="A91" s="21"/>
      <c r="B91" s="21" t="s">
        <v>1500</v>
      </c>
      <c r="C91" s="21"/>
      <c r="D91" s="21"/>
      <c r="E91" s="21"/>
      <c r="F91" s="21"/>
      <c r="G91" s="21"/>
      <c r="H91" s="21"/>
      <c r="I91" s="21"/>
      <c r="J91" s="21"/>
      <c r="K91" s="47" t="s">
        <v>1499</v>
      </c>
      <c r="L91" s="47"/>
      <c r="M91" s="47"/>
      <c r="N91" s="47"/>
      <c r="O91" s="47"/>
      <c r="P91" s="47"/>
      <c r="Q91" s="47"/>
      <c r="R91" s="47"/>
      <c r="S91" s="47"/>
      <c r="T91" s="63">
        <v>1</v>
      </c>
    </row>
    <row r="92" spans="1:20">
      <c r="A92" s="21"/>
      <c r="B92" s="21"/>
      <c r="C92" s="21"/>
      <c r="D92" s="21"/>
      <c r="E92" s="21"/>
      <c r="F92" s="21"/>
      <c r="G92" s="21"/>
      <c r="H92" s="21"/>
      <c r="I92" s="21"/>
      <c r="J92" s="21"/>
      <c r="K92" s="47" t="s">
        <v>1498</v>
      </c>
      <c r="L92" s="47"/>
      <c r="M92" s="47"/>
      <c r="N92" s="47"/>
      <c r="O92" s="47"/>
      <c r="P92" s="47"/>
      <c r="Q92" s="47"/>
      <c r="R92" s="47"/>
      <c r="S92" s="47"/>
      <c r="T92" s="63">
        <v>1</v>
      </c>
    </row>
    <row r="93" spans="1:20" ht="18.75">
      <c r="A93" s="21"/>
      <c r="B93" s="263" t="s">
        <v>1497</v>
      </c>
      <c r="C93" s="21"/>
      <c r="D93" s="21"/>
      <c r="E93" s="21"/>
      <c r="F93" s="21"/>
      <c r="G93" s="21"/>
      <c r="H93" s="21"/>
      <c r="I93" s="21"/>
      <c r="J93" s="21"/>
      <c r="K93" s="47" t="s">
        <v>1496</v>
      </c>
      <c r="L93" s="47"/>
      <c r="M93" s="47"/>
      <c r="N93" s="47"/>
      <c r="O93" s="47"/>
      <c r="P93" s="47"/>
      <c r="Q93" s="47"/>
      <c r="R93" s="47"/>
      <c r="S93" s="47"/>
      <c r="T93" s="63">
        <v>1</v>
      </c>
    </row>
    <row r="94" spans="1:20">
      <c r="A94" s="21"/>
      <c r="B94" s="21" t="s">
        <v>1495</v>
      </c>
      <c r="C94" s="21"/>
      <c r="D94" s="21"/>
      <c r="E94" s="21"/>
      <c r="F94" s="21"/>
      <c r="G94" s="21"/>
      <c r="H94" s="21"/>
      <c r="I94" s="21"/>
      <c r="J94" s="21"/>
      <c r="K94" s="47" t="s">
        <v>1494</v>
      </c>
      <c r="L94" s="47"/>
      <c r="M94" s="47"/>
      <c r="N94" s="47"/>
      <c r="O94" s="47"/>
      <c r="P94" s="47"/>
      <c r="Q94" s="47"/>
      <c r="R94" s="47"/>
      <c r="S94" s="47"/>
      <c r="T94" s="63">
        <v>1</v>
      </c>
    </row>
    <row r="95" spans="1:20">
      <c r="A95" s="21"/>
      <c r="B95" s="21"/>
      <c r="C95" s="21"/>
      <c r="D95" s="21"/>
      <c r="E95" s="21"/>
      <c r="F95" s="21"/>
      <c r="G95" s="21"/>
      <c r="H95" s="21"/>
      <c r="I95" s="21"/>
      <c r="J95" s="21"/>
      <c r="K95" s="47" t="s">
        <v>1493</v>
      </c>
      <c r="L95" s="47"/>
      <c r="M95" s="47"/>
      <c r="N95" s="47"/>
      <c r="O95" s="47"/>
      <c r="P95" s="47"/>
      <c r="Q95" s="47"/>
      <c r="R95" s="47"/>
      <c r="S95" s="47"/>
      <c r="T95" s="63">
        <v>1</v>
      </c>
    </row>
    <row r="96" spans="1:20">
      <c r="A96" s="21"/>
      <c r="B96" s="21" t="s">
        <v>1492</v>
      </c>
      <c r="C96" s="21"/>
      <c r="D96" s="21"/>
      <c r="E96" s="21"/>
      <c r="F96" s="21"/>
      <c r="G96" s="21"/>
      <c r="H96" s="21"/>
      <c r="I96" s="21"/>
      <c r="J96" s="21"/>
      <c r="K96" s="47" t="s">
        <v>1491</v>
      </c>
      <c r="L96" s="47"/>
      <c r="M96" s="47"/>
      <c r="N96" s="47"/>
      <c r="O96" s="47"/>
      <c r="P96" s="47"/>
      <c r="Q96" s="47"/>
      <c r="R96" s="47"/>
      <c r="S96" s="47"/>
      <c r="T96" s="63">
        <v>1</v>
      </c>
    </row>
    <row r="97" spans="1:20">
      <c r="A97" s="21"/>
      <c r="B97" s="21"/>
      <c r="C97" s="21"/>
      <c r="D97" s="21"/>
      <c r="E97" s="21"/>
      <c r="F97" s="21"/>
      <c r="G97" s="21"/>
      <c r="H97" s="21"/>
      <c r="I97" s="21"/>
      <c r="J97" s="21"/>
      <c r="K97" s="47" t="s">
        <v>1490</v>
      </c>
      <c r="L97" s="47"/>
      <c r="M97" s="47"/>
      <c r="N97" s="47"/>
      <c r="O97" s="47"/>
      <c r="P97" s="47"/>
      <c r="Q97" s="47"/>
      <c r="R97" s="47"/>
      <c r="S97" s="47"/>
      <c r="T97" s="63">
        <v>1</v>
      </c>
    </row>
    <row r="98" spans="1:20" ht="18.75">
      <c r="A98" s="21"/>
      <c r="B98" s="263" t="s">
        <v>1489</v>
      </c>
      <c r="C98" s="21"/>
      <c r="D98" s="21"/>
      <c r="E98" s="21"/>
      <c r="F98" s="21"/>
      <c r="G98" s="21"/>
      <c r="H98" s="21"/>
      <c r="I98" s="21"/>
      <c r="J98" s="21"/>
      <c r="K98" s="47" t="s">
        <v>1488</v>
      </c>
      <c r="L98" s="47"/>
      <c r="M98" s="47"/>
      <c r="N98" s="47"/>
      <c r="O98" s="47"/>
      <c r="P98" s="47"/>
      <c r="Q98" s="47"/>
      <c r="R98" s="47"/>
      <c r="S98" s="47"/>
      <c r="T98" s="63">
        <v>1</v>
      </c>
    </row>
    <row r="99" spans="1:20">
      <c r="A99" s="21"/>
      <c r="B99" s="21" t="s">
        <v>1487</v>
      </c>
      <c r="C99" s="21"/>
      <c r="D99" s="21"/>
      <c r="E99" s="21"/>
      <c r="F99" s="21"/>
      <c r="G99" s="21"/>
      <c r="H99" s="21"/>
      <c r="I99" s="21"/>
      <c r="J99" s="21"/>
      <c r="K99" s="47" t="s">
        <v>1486</v>
      </c>
      <c r="L99" s="47"/>
      <c r="M99" s="47"/>
      <c r="N99" s="47"/>
      <c r="O99" s="47"/>
      <c r="P99" s="47"/>
      <c r="Q99" s="47"/>
      <c r="R99" s="47"/>
      <c r="S99" s="47"/>
      <c r="T99" s="63">
        <v>1</v>
      </c>
    </row>
    <row r="100" spans="1:20" ht="18.75">
      <c r="A100" s="21"/>
      <c r="B100" s="21"/>
      <c r="C100" s="21"/>
      <c r="D100" s="21"/>
      <c r="E100" s="21"/>
      <c r="F100" s="21"/>
      <c r="G100" s="21"/>
      <c r="H100" s="21"/>
      <c r="I100" s="21"/>
      <c r="J100" s="21"/>
      <c r="K100" s="264" t="s">
        <v>1453</v>
      </c>
      <c r="L100" s="47"/>
      <c r="M100" s="47"/>
      <c r="N100" s="47"/>
      <c r="O100" s="47"/>
      <c r="P100" s="47"/>
      <c r="Q100" s="47"/>
      <c r="R100" s="47"/>
      <c r="S100" s="47"/>
      <c r="T100" s="63">
        <v>1</v>
      </c>
    </row>
    <row r="101" spans="1:20" ht="18.75">
      <c r="A101" s="21"/>
      <c r="B101" s="263" t="s">
        <v>1485</v>
      </c>
      <c r="C101" s="21"/>
      <c r="D101" s="21"/>
      <c r="E101" s="21"/>
      <c r="F101" s="21"/>
      <c r="G101" s="21"/>
      <c r="H101" s="21"/>
      <c r="I101" s="21"/>
      <c r="J101" s="21"/>
      <c r="K101" s="47" t="s">
        <v>1484</v>
      </c>
      <c r="L101" s="47"/>
      <c r="M101" s="47"/>
      <c r="N101" s="47"/>
      <c r="O101" s="47"/>
      <c r="P101" s="47"/>
      <c r="Q101" s="47"/>
      <c r="R101" s="47"/>
      <c r="S101" s="47"/>
      <c r="T101" s="63">
        <v>1</v>
      </c>
    </row>
    <row r="102" spans="1:20">
      <c r="A102" s="21"/>
      <c r="B102" s="21" t="s">
        <v>1483</v>
      </c>
      <c r="C102" s="21"/>
      <c r="D102" s="21"/>
      <c r="E102" s="21"/>
      <c r="F102" s="21"/>
      <c r="G102" s="21"/>
      <c r="H102" s="21"/>
      <c r="I102" s="21"/>
      <c r="J102" s="21"/>
      <c r="K102" s="47" t="s">
        <v>1482</v>
      </c>
      <c r="L102" s="47"/>
      <c r="M102" s="47"/>
      <c r="N102" s="47"/>
      <c r="O102" s="47"/>
      <c r="P102" s="47"/>
      <c r="Q102" s="47"/>
      <c r="R102" s="47"/>
      <c r="S102" s="47"/>
      <c r="T102" s="63">
        <v>1</v>
      </c>
    </row>
    <row r="103" spans="1:20">
      <c r="A103" s="21"/>
      <c r="B103" s="21"/>
      <c r="C103" s="21"/>
      <c r="D103" s="21"/>
      <c r="E103" s="21"/>
      <c r="F103" s="21"/>
      <c r="G103" s="21"/>
      <c r="H103" s="21"/>
      <c r="I103" s="21"/>
      <c r="J103" s="21"/>
      <c r="K103" s="47" t="s">
        <v>1481</v>
      </c>
      <c r="L103" s="47"/>
      <c r="M103" s="47"/>
      <c r="N103" s="47"/>
      <c r="O103" s="47"/>
      <c r="P103" s="47"/>
      <c r="Q103" s="47"/>
      <c r="R103" s="47"/>
      <c r="S103" s="47"/>
      <c r="T103" s="63">
        <v>1</v>
      </c>
    </row>
    <row r="104" spans="1:20" ht="18.75">
      <c r="A104" s="21"/>
      <c r="B104" s="263" t="s">
        <v>1480</v>
      </c>
      <c r="C104" s="21"/>
      <c r="D104" s="21"/>
      <c r="E104" s="21"/>
      <c r="F104" s="21"/>
      <c r="G104" s="21"/>
      <c r="H104" s="21"/>
      <c r="I104" s="21"/>
      <c r="J104" s="21"/>
      <c r="K104" s="47" t="s">
        <v>1479</v>
      </c>
      <c r="L104" s="47"/>
      <c r="M104" s="47"/>
      <c r="N104" s="47"/>
      <c r="O104" s="47"/>
      <c r="P104" s="47"/>
      <c r="Q104" s="47"/>
      <c r="R104" s="47"/>
      <c r="S104" s="47"/>
      <c r="T104" s="63">
        <v>1</v>
      </c>
    </row>
    <row r="105" spans="1:20">
      <c r="A105" s="21"/>
      <c r="B105" s="21" t="s">
        <v>1478</v>
      </c>
      <c r="C105" s="21"/>
      <c r="D105" s="21"/>
      <c r="E105" s="21"/>
      <c r="F105" s="21"/>
      <c r="G105" s="21"/>
      <c r="H105" s="21"/>
      <c r="I105" s="21"/>
      <c r="J105" s="21"/>
      <c r="K105" s="47" t="s">
        <v>1477</v>
      </c>
      <c r="L105" s="47"/>
      <c r="M105" s="47"/>
      <c r="N105" s="47"/>
      <c r="O105" s="47"/>
      <c r="P105" s="47"/>
      <c r="Q105" s="47"/>
      <c r="R105" s="47"/>
      <c r="S105" s="47"/>
      <c r="T105" s="63">
        <v>1</v>
      </c>
    </row>
    <row r="106" spans="1:20" ht="18.75">
      <c r="A106" s="21"/>
      <c r="B106" s="21"/>
      <c r="C106" s="21"/>
      <c r="D106" s="21"/>
      <c r="E106" s="21"/>
      <c r="F106" s="21"/>
      <c r="G106" s="21"/>
      <c r="H106" s="21"/>
      <c r="I106" s="21"/>
      <c r="J106" s="21"/>
      <c r="K106" s="264" t="s">
        <v>1435</v>
      </c>
      <c r="L106" s="47"/>
      <c r="M106" s="47"/>
      <c r="N106" s="47"/>
      <c r="O106" s="47"/>
      <c r="P106" s="47"/>
      <c r="Q106" s="47"/>
      <c r="R106" s="47"/>
      <c r="S106" s="47"/>
      <c r="T106" s="63">
        <v>1</v>
      </c>
    </row>
    <row r="107" spans="1:20" ht="15.75">
      <c r="A107" s="21"/>
      <c r="B107" s="21" t="s">
        <v>1476</v>
      </c>
      <c r="C107" s="21"/>
      <c r="D107" s="21"/>
      <c r="E107" s="21"/>
      <c r="F107" s="21"/>
      <c r="G107" s="21"/>
      <c r="H107" s="21"/>
      <c r="I107" s="21"/>
      <c r="J107" s="21"/>
      <c r="K107" s="265" t="s">
        <v>1475</v>
      </c>
      <c r="L107" s="47"/>
      <c r="M107" s="47"/>
      <c r="N107" s="47"/>
      <c r="O107" s="47"/>
      <c r="P107" s="47"/>
      <c r="Q107" s="47"/>
      <c r="R107" s="47"/>
      <c r="S107" s="47"/>
      <c r="T107" s="63">
        <v>1</v>
      </c>
    </row>
    <row r="108" spans="1:20">
      <c r="A108" s="21"/>
      <c r="B108" s="21"/>
      <c r="C108" s="21"/>
      <c r="D108" s="21"/>
      <c r="E108" s="21"/>
      <c r="F108" s="21"/>
      <c r="G108" s="21"/>
      <c r="H108" s="21"/>
      <c r="I108" s="21"/>
      <c r="J108" s="21"/>
      <c r="K108" s="47" t="s">
        <v>1474</v>
      </c>
      <c r="L108" s="47"/>
      <c r="M108" s="47"/>
      <c r="N108" s="47"/>
      <c r="O108" s="47"/>
      <c r="P108" s="47"/>
      <c r="Q108" s="47"/>
      <c r="R108" s="47"/>
      <c r="S108" s="47"/>
      <c r="T108" s="63">
        <v>1</v>
      </c>
    </row>
    <row r="109" spans="1:20">
      <c r="A109" s="21"/>
      <c r="B109" s="21" t="s">
        <v>1473</v>
      </c>
      <c r="C109" s="21"/>
      <c r="D109" s="21"/>
      <c r="E109" s="21"/>
      <c r="F109" s="21"/>
      <c r="G109" s="21"/>
      <c r="H109" s="21"/>
      <c r="I109" s="21"/>
      <c r="J109" s="21"/>
      <c r="K109" s="47" t="s">
        <v>1472</v>
      </c>
      <c r="L109" s="47"/>
      <c r="M109" s="47"/>
      <c r="N109" s="47"/>
      <c r="O109" s="47"/>
      <c r="P109" s="47"/>
      <c r="Q109" s="47"/>
      <c r="R109" s="47"/>
      <c r="S109" s="47"/>
      <c r="T109" s="63">
        <v>1</v>
      </c>
    </row>
    <row r="110" spans="1:20">
      <c r="A110" s="21"/>
      <c r="B110" s="21"/>
      <c r="C110" s="21"/>
      <c r="D110" s="21"/>
      <c r="E110" s="21"/>
      <c r="F110" s="21"/>
      <c r="G110" s="21"/>
      <c r="H110" s="21"/>
      <c r="I110" s="21"/>
      <c r="J110" s="21"/>
      <c r="K110" s="47" t="s">
        <v>1471</v>
      </c>
      <c r="L110" s="47"/>
      <c r="M110" s="47"/>
      <c r="N110" s="47"/>
      <c r="O110" s="47"/>
      <c r="P110" s="47"/>
      <c r="Q110" s="47"/>
      <c r="R110" s="47"/>
      <c r="S110" s="47"/>
      <c r="T110" s="63">
        <v>1</v>
      </c>
    </row>
    <row r="111" spans="1:20" ht="15.75">
      <c r="A111" s="21"/>
      <c r="B111" s="21" t="s">
        <v>1470</v>
      </c>
      <c r="C111" s="21"/>
      <c r="D111" s="21"/>
      <c r="E111" s="21"/>
      <c r="F111" s="21"/>
      <c r="G111" s="21"/>
      <c r="H111" s="21"/>
      <c r="I111" s="21"/>
      <c r="J111" s="21"/>
      <c r="K111" s="265" t="s">
        <v>1469</v>
      </c>
      <c r="L111" s="47"/>
      <c r="M111" s="47"/>
      <c r="N111" s="47"/>
      <c r="O111" s="47"/>
      <c r="P111" s="47"/>
      <c r="Q111" s="47"/>
      <c r="R111" s="47"/>
      <c r="S111" s="47"/>
      <c r="T111" s="63">
        <v>1</v>
      </c>
    </row>
    <row r="112" spans="1:20">
      <c r="A112" s="21"/>
      <c r="B112" s="21"/>
      <c r="C112" s="21"/>
      <c r="D112" s="21"/>
      <c r="E112" s="21"/>
      <c r="F112" s="21"/>
      <c r="G112" s="21"/>
      <c r="H112" s="21"/>
      <c r="I112" s="21"/>
      <c r="J112" s="21"/>
      <c r="K112" s="47" t="s">
        <v>1468</v>
      </c>
      <c r="L112" s="47"/>
      <c r="M112" s="47"/>
      <c r="N112" s="47"/>
      <c r="O112" s="47"/>
      <c r="P112" s="47"/>
      <c r="Q112" s="47"/>
      <c r="R112" s="47"/>
      <c r="S112" s="47"/>
      <c r="T112" s="63">
        <v>1</v>
      </c>
    </row>
    <row r="113" spans="1:20">
      <c r="A113" s="21"/>
      <c r="B113" s="21" t="s">
        <v>1467</v>
      </c>
      <c r="C113" s="21"/>
      <c r="D113" s="21"/>
      <c r="E113" s="21"/>
      <c r="F113" s="21"/>
      <c r="G113" s="21"/>
      <c r="H113" s="21"/>
      <c r="I113" s="21"/>
      <c r="J113" s="21"/>
      <c r="K113" s="47" t="s">
        <v>1466</v>
      </c>
      <c r="L113" s="47"/>
      <c r="M113" s="47"/>
      <c r="N113" s="47"/>
      <c r="O113" s="47"/>
      <c r="P113" s="47"/>
      <c r="Q113" s="47"/>
      <c r="R113" s="47"/>
      <c r="S113" s="47"/>
      <c r="T113" s="63">
        <v>1</v>
      </c>
    </row>
    <row r="114" spans="1:20" ht="15.75">
      <c r="A114" s="21"/>
      <c r="B114" s="21" t="s">
        <v>1465</v>
      </c>
      <c r="C114" s="21"/>
      <c r="D114" s="21"/>
      <c r="E114" s="21"/>
      <c r="F114" s="21"/>
      <c r="G114" s="21"/>
      <c r="H114" s="21"/>
      <c r="I114" s="21"/>
      <c r="J114" s="21"/>
      <c r="K114" s="265" t="s">
        <v>1464</v>
      </c>
      <c r="L114" s="47"/>
      <c r="M114" s="47"/>
      <c r="N114" s="47"/>
      <c r="O114" s="47"/>
      <c r="P114" s="47"/>
      <c r="Q114" s="47"/>
      <c r="R114" s="47"/>
      <c r="S114" s="47"/>
      <c r="T114" s="63">
        <v>1</v>
      </c>
    </row>
    <row r="115" spans="1:20">
      <c r="A115" s="21"/>
      <c r="B115" s="21"/>
      <c r="C115" s="21"/>
      <c r="D115" s="21"/>
      <c r="E115" s="21"/>
      <c r="F115" s="21"/>
      <c r="G115" s="21"/>
      <c r="H115" s="21"/>
      <c r="I115" s="21"/>
      <c r="J115" s="21"/>
      <c r="K115" s="47" t="s">
        <v>1463</v>
      </c>
      <c r="L115" s="47"/>
      <c r="M115" s="47"/>
      <c r="N115" s="47"/>
      <c r="O115" s="47"/>
      <c r="P115" s="47"/>
      <c r="Q115" s="47"/>
      <c r="R115" s="47"/>
      <c r="S115" s="47"/>
      <c r="T115" s="63">
        <v>1</v>
      </c>
    </row>
    <row r="116" spans="1:20" ht="18.75">
      <c r="A116" s="21"/>
      <c r="B116" s="263" t="s">
        <v>1462</v>
      </c>
      <c r="C116" s="21"/>
      <c r="D116" s="21"/>
      <c r="E116" s="21"/>
      <c r="F116" s="21"/>
      <c r="G116" s="21"/>
      <c r="H116" s="21"/>
      <c r="I116" s="21"/>
      <c r="J116" s="21"/>
      <c r="K116" s="47" t="s">
        <v>1461</v>
      </c>
      <c r="L116" s="47"/>
      <c r="M116" s="47"/>
      <c r="N116" s="47"/>
      <c r="O116" s="47"/>
      <c r="P116" s="47"/>
      <c r="Q116" s="47"/>
      <c r="R116" s="47"/>
      <c r="S116" s="47"/>
      <c r="T116" s="63">
        <v>1</v>
      </c>
    </row>
    <row r="117" spans="1:20">
      <c r="A117" s="21"/>
      <c r="B117" s="21" t="s">
        <v>1460</v>
      </c>
      <c r="C117" s="21"/>
      <c r="D117" s="21"/>
      <c r="E117" s="21"/>
      <c r="F117" s="21"/>
      <c r="G117" s="21"/>
      <c r="H117" s="21"/>
      <c r="I117" s="21"/>
      <c r="J117" s="21"/>
      <c r="K117" s="47" t="s">
        <v>1459</v>
      </c>
      <c r="L117" s="47"/>
      <c r="M117" s="47"/>
      <c r="N117" s="47"/>
      <c r="O117" s="47"/>
      <c r="P117" s="47"/>
      <c r="Q117" s="47"/>
      <c r="R117" s="47"/>
      <c r="S117" s="47"/>
      <c r="T117" s="63">
        <v>1</v>
      </c>
    </row>
    <row r="118" spans="1:20">
      <c r="A118" s="21"/>
      <c r="B118" s="21" t="s">
        <v>1458</v>
      </c>
      <c r="C118" s="21"/>
      <c r="D118" s="21"/>
      <c r="E118" s="21"/>
      <c r="F118" s="21"/>
      <c r="G118" s="21"/>
      <c r="H118" s="21"/>
      <c r="I118" s="21"/>
      <c r="J118" s="21"/>
      <c r="K118" s="47" t="s">
        <v>1457</v>
      </c>
      <c r="L118" s="47"/>
      <c r="M118" s="47"/>
      <c r="N118" s="47"/>
      <c r="O118" s="47"/>
      <c r="P118" s="47"/>
      <c r="Q118" s="47"/>
      <c r="R118" s="47"/>
      <c r="S118" s="47"/>
      <c r="T118" s="63">
        <v>1</v>
      </c>
    </row>
    <row r="119" spans="1:20" ht="15.75">
      <c r="A119" s="21"/>
      <c r="B119" s="21" t="s">
        <v>1456</v>
      </c>
      <c r="C119" s="21"/>
      <c r="D119" s="21"/>
      <c r="E119" s="21"/>
      <c r="F119" s="21"/>
      <c r="G119" s="21"/>
      <c r="H119" s="21"/>
      <c r="I119" s="21"/>
      <c r="J119" s="21"/>
      <c r="K119" s="265" t="s">
        <v>1455</v>
      </c>
      <c r="L119" s="47"/>
      <c r="M119" s="47"/>
      <c r="N119" s="47"/>
      <c r="O119" s="47"/>
      <c r="P119" s="47"/>
      <c r="Q119" s="47"/>
      <c r="R119" s="47"/>
      <c r="S119" s="47"/>
      <c r="T119" s="63">
        <v>1</v>
      </c>
    </row>
    <row r="120" spans="1:20">
      <c r="A120" s="21"/>
      <c r="B120" s="21"/>
      <c r="C120" s="21"/>
      <c r="D120" s="21"/>
      <c r="E120" s="21"/>
      <c r="F120" s="21"/>
      <c r="G120" s="21"/>
      <c r="H120" s="21"/>
      <c r="I120" s="21"/>
      <c r="J120" s="21"/>
      <c r="K120" s="47" t="s">
        <v>1454</v>
      </c>
      <c r="L120" s="47"/>
      <c r="M120" s="47"/>
      <c r="N120" s="47"/>
      <c r="O120" s="47"/>
      <c r="P120" s="47"/>
      <c r="Q120" s="47"/>
      <c r="R120" s="47"/>
      <c r="S120" s="47"/>
      <c r="T120" s="63">
        <v>1</v>
      </c>
    </row>
    <row r="121" spans="1:20" ht="18.75">
      <c r="A121" s="21"/>
      <c r="B121" s="263" t="s">
        <v>1453</v>
      </c>
      <c r="C121" s="21"/>
      <c r="D121" s="21"/>
      <c r="E121" s="21"/>
      <c r="F121" s="21"/>
      <c r="G121" s="21"/>
      <c r="H121" s="21"/>
      <c r="I121" s="21"/>
      <c r="J121" s="21"/>
      <c r="K121" s="47" t="s">
        <v>1452</v>
      </c>
      <c r="L121" s="47"/>
      <c r="M121" s="47"/>
      <c r="N121" s="47"/>
      <c r="O121" s="47"/>
      <c r="P121" s="47"/>
      <c r="Q121" s="47"/>
      <c r="R121" s="47"/>
      <c r="S121" s="47"/>
      <c r="T121" s="63">
        <v>1</v>
      </c>
    </row>
    <row r="122" spans="1:20">
      <c r="A122" s="21"/>
      <c r="B122" s="21" t="s">
        <v>1451</v>
      </c>
      <c r="C122" s="21"/>
      <c r="D122" s="21"/>
      <c r="E122" s="21"/>
      <c r="F122" s="21"/>
      <c r="G122" s="21"/>
      <c r="H122" s="21"/>
      <c r="I122" s="21"/>
      <c r="J122" s="21"/>
      <c r="K122" s="47" t="s">
        <v>1450</v>
      </c>
      <c r="L122" s="47"/>
      <c r="M122" s="47"/>
      <c r="N122" s="47"/>
      <c r="O122" s="47"/>
      <c r="P122" s="47"/>
      <c r="Q122" s="47"/>
      <c r="R122" s="47"/>
      <c r="S122" s="47"/>
      <c r="T122" s="63">
        <v>1</v>
      </c>
    </row>
    <row r="123" spans="1:20" ht="15.75">
      <c r="A123" s="21"/>
      <c r="B123" s="21"/>
      <c r="C123" s="21"/>
      <c r="D123" s="21"/>
      <c r="E123" s="21"/>
      <c r="F123" s="21"/>
      <c r="G123" s="21"/>
      <c r="H123" s="21"/>
      <c r="I123" s="21"/>
      <c r="J123" s="21"/>
      <c r="K123" s="265" t="s">
        <v>1449</v>
      </c>
      <c r="L123" s="47"/>
      <c r="M123" s="47"/>
      <c r="N123" s="47"/>
      <c r="O123" s="47"/>
      <c r="P123" s="47"/>
      <c r="Q123" s="47"/>
      <c r="R123" s="47"/>
      <c r="S123" s="47"/>
      <c r="T123" s="63">
        <v>1</v>
      </c>
    </row>
    <row r="124" spans="1:20">
      <c r="A124" s="21"/>
      <c r="B124" s="21" t="s">
        <v>1448</v>
      </c>
      <c r="C124" s="21"/>
      <c r="D124" s="21"/>
      <c r="E124" s="21"/>
      <c r="F124" s="21"/>
      <c r="G124" s="21"/>
      <c r="H124" s="21"/>
      <c r="I124" s="21"/>
      <c r="J124" s="21"/>
      <c r="K124" s="47" t="s">
        <v>1447</v>
      </c>
      <c r="L124" s="47"/>
      <c r="M124" s="47"/>
      <c r="N124" s="47"/>
      <c r="O124" s="47"/>
      <c r="P124" s="47"/>
      <c r="Q124" s="47"/>
      <c r="R124" s="47"/>
      <c r="S124" s="47"/>
      <c r="T124" s="63">
        <v>1</v>
      </c>
    </row>
    <row r="125" spans="1:20">
      <c r="A125" s="21"/>
      <c r="B125" s="21"/>
      <c r="C125" s="21"/>
      <c r="D125" s="21"/>
      <c r="E125" s="21"/>
      <c r="F125" s="21"/>
      <c r="G125" s="21"/>
      <c r="H125" s="21"/>
      <c r="I125" s="21"/>
      <c r="J125" s="21"/>
      <c r="K125" s="47" t="s">
        <v>1446</v>
      </c>
      <c r="L125" s="47"/>
      <c r="M125" s="47"/>
      <c r="N125" s="47"/>
      <c r="O125" s="47"/>
      <c r="P125" s="47"/>
      <c r="Q125" s="47"/>
      <c r="R125" s="47"/>
      <c r="S125" s="47"/>
      <c r="T125" s="63">
        <v>1</v>
      </c>
    </row>
    <row r="126" spans="1:20">
      <c r="A126" s="21"/>
      <c r="B126" s="21" t="s">
        <v>1445</v>
      </c>
      <c r="C126" s="21"/>
      <c r="D126" s="21"/>
      <c r="E126" s="21"/>
      <c r="F126" s="21"/>
      <c r="G126" s="21"/>
      <c r="H126" s="21"/>
      <c r="I126" s="21"/>
      <c r="J126" s="21"/>
      <c r="K126" s="47" t="s">
        <v>1444</v>
      </c>
      <c r="L126" s="47"/>
      <c r="M126" s="47"/>
      <c r="N126" s="47"/>
      <c r="O126" s="47"/>
      <c r="P126" s="47"/>
      <c r="Q126" s="47"/>
      <c r="R126" s="47"/>
      <c r="S126" s="47"/>
      <c r="T126" s="63">
        <v>1</v>
      </c>
    </row>
    <row r="127" spans="1:20">
      <c r="A127" s="21"/>
      <c r="B127" s="21" t="s">
        <v>1443</v>
      </c>
      <c r="C127" s="21"/>
      <c r="D127" s="21"/>
      <c r="E127" s="21"/>
      <c r="F127" s="21"/>
      <c r="G127" s="21"/>
      <c r="H127" s="21"/>
      <c r="I127" s="21"/>
      <c r="J127" s="21"/>
      <c r="K127" s="47" t="s">
        <v>1442</v>
      </c>
      <c r="L127" s="47"/>
      <c r="M127" s="47"/>
      <c r="N127" s="47"/>
      <c r="O127" s="47"/>
      <c r="P127" s="47"/>
      <c r="Q127" s="47"/>
      <c r="R127" s="47"/>
      <c r="S127" s="47"/>
      <c r="T127" s="63">
        <v>1</v>
      </c>
    </row>
    <row r="128" spans="1:20">
      <c r="A128" s="21"/>
      <c r="B128" s="21"/>
      <c r="C128" s="21"/>
      <c r="D128" s="21"/>
      <c r="E128" s="21"/>
      <c r="F128" s="21"/>
      <c r="G128" s="21"/>
      <c r="H128" s="21"/>
      <c r="I128" s="21"/>
      <c r="J128" s="21"/>
      <c r="K128" s="47" t="s">
        <v>1441</v>
      </c>
      <c r="L128" s="47"/>
      <c r="M128" s="47"/>
      <c r="N128" s="47"/>
      <c r="O128" s="47"/>
      <c r="P128" s="47"/>
      <c r="Q128" s="47"/>
      <c r="R128" s="47"/>
      <c r="S128" s="47"/>
      <c r="T128" s="63">
        <v>1</v>
      </c>
    </row>
    <row r="129" spans="1:20">
      <c r="A129" s="21"/>
      <c r="B129" s="21" t="s">
        <v>1440</v>
      </c>
      <c r="C129" s="21"/>
      <c r="D129" s="21"/>
      <c r="E129" s="21"/>
      <c r="F129" s="21"/>
      <c r="G129" s="21"/>
      <c r="H129" s="21"/>
      <c r="I129" s="21"/>
      <c r="J129" s="21"/>
      <c r="K129" s="47" t="s">
        <v>1439</v>
      </c>
      <c r="L129" s="47"/>
      <c r="M129" s="47"/>
      <c r="N129" s="47"/>
      <c r="O129" s="47"/>
      <c r="P129" s="47"/>
      <c r="Q129" s="47"/>
      <c r="R129" s="47"/>
      <c r="S129" s="47"/>
      <c r="T129" s="63">
        <v>1</v>
      </c>
    </row>
    <row r="130" spans="1:20" ht="18.75">
      <c r="A130" s="21"/>
      <c r="B130" s="21"/>
      <c r="C130" s="21"/>
      <c r="D130" s="21"/>
      <c r="E130" s="21"/>
      <c r="F130" s="21"/>
      <c r="G130" s="21"/>
      <c r="H130" s="21"/>
      <c r="I130" s="21"/>
      <c r="J130" s="21"/>
      <c r="K130" s="264" t="s">
        <v>1426</v>
      </c>
      <c r="L130" s="47"/>
      <c r="M130" s="47"/>
      <c r="N130" s="47"/>
      <c r="O130" s="47"/>
      <c r="P130" s="47"/>
      <c r="Q130" s="47"/>
      <c r="R130" s="47"/>
      <c r="S130" s="47"/>
      <c r="T130" s="63">
        <v>1</v>
      </c>
    </row>
    <row r="131" spans="1:20">
      <c r="A131" s="21"/>
      <c r="B131" s="21" t="s">
        <v>1438</v>
      </c>
      <c r="C131" s="21"/>
      <c r="D131" s="21"/>
      <c r="E131" s="21"/>
      <c r="F131" s="21"/>
      <c r="G131" s="21"/>
      <c r="H131" s="21"/>
      <c r="I131" s="21"/>
      <c r="J131" s="21"/>
      <c r="K131" s="47" t="s">
        <v>1437</v>
      </c>
      <c r="L131" s="47"/>
      <c r="M131" s="47"/>
      <c r="N131" s="47"/>
      <c r="O131" s="47"/>
      <c r="P131" s="47"/>
      <c r="Q131" s="47"/>
      <c r="R131" s="47"/>
      <c r="S131" s="47"/>
      <c r="T131" s="63">
        <v>1</v>
      </c>
    </row>
    <row r="132" spans="1:20">
      <c r="A132" s="21"/>
      <c r="B132" s="21"/>
      <c r="C132" s="21"/>
      <c r="D132" s="21"/>
      <c r="E132" s="21"/>
      <c r="F132" s="21"/>
      <c r="G132" s="21"/>
      <c r="H132" s="21"/>
      <c r="I132" s="21"/>
      <c r="J132" s="21"/>
      <c r="K132" s="47" t="s">
        <v>1436</v>
      </c>
      <c r="L132" s="47"/>
      <c r="M132" s="47"/>
      <c r="N132" s="47"/>
      <c r="O132" s="47"/>
      <c r="P132" s="47"/>
      <c r="Q132" s="47"/>
      <c r="R132" s="47"/>
      <c r="S132" s="47"/>
      <c r="T132" s="63">
        <v>1</v>
      </c>
    </row>
    <row r="133" spans="1:20" ht="18.75">
      <c r="A133" s="21"/>
      <c r="B133" s="263" t="s">
        <v>1435</v>
      </c>
      <c r="C133" s="21"/>
      <c r="D133" s="21"/>
      <c r="E133" s="21"/>
      <c r="F133" s="21"/>
      <c r="G133" s="21"/>
      <c r="H133" s="21"/>
      <c r="I133" s="21"/>
      <c r="J133" s="21"/>
      <c r="K133" s="47" t="s">
        <v>1434</v>
      </c>
      <c r="L133" s="47"/>
      <c r="M133" s="47"/>
      <c r="N133" s="47"/>
      <c r="O133" s="47"/>
      <c r="P133" s="47"/>
      <c r="Q133" s="47"/>
      <c r="R133" s="47"/>
      <c r="S133" s="47"/>
      <c r="T133" s="63">
        <v>1</v>
      </c>
    </row>
    <row r="134" spans="1:20">
      <c r="A134" s="21"/>
      <c r="B134" s="21" t="s">
        <v>1433</v>
      </c>
      <c r="C134" s="21"/>
      <c r="D134" s="21"/>
      <c r="E134" s="21"/>
      <c r="F134" s="21"/>
      <c r="G134" s="21"/>
      <c r="H134" s="21"/>
      <c r="I134" s="21"/>
      <c r="J134" s="21"/>
      <c r="K134" s="47" t="s">
        <v>1432</v>
      </c>
      <c r="L134" s="47"/>
      <c r="M134" s="47"/>
      <c r="N134" s="47"/>
      <c r="O134" s="47"/>
      <c r="P134" s="47"/>
      <c r="Q134" s="47"/>
      <c r="R134" s="47"/>
      <c r="S134" s="47"/>
      <c r="T134" s="63">
        <v>1</v>
      </c>
    </row>
    <row r="135" spans="1:20" ht="18.75">
      <c r="A135" s="21"/>
      <c r="B135" s="21"/>
      <c r="C135" s="21"/>
      <c r="D135" s="21"/>
      <c r="E135" s="21"/>
      <c r="F135" s="21"/>
      <c r="G135" s="21"/>
      <c r="H135" s="21"/>
      <c r="I135" s="21"/>
      <c r="J135" s="21"/>
      <c r="K135" s="264" t="s">
        <v>1392</v>
      </c>
      <c r="L135" s="47"/>
      <c r="M135" s="47"/>
      <c r="N135" s="47"/>
      <c r="O135" s="47"/>
      <c r="P135" s="47"/>
      <c r="Q135" s="47"/>
      <c r="R135" s="47"/>
      <c r="S135" s="47"/>
      <c r="T135" s="63">
        <v>1</v>
      </c>
    </row>
    <row r="136" spans="1:20">
      <c r="A136" s="21"/>
      <c r="B136" s="21" t="s">
        <v>1431</v>
      </c>
      <c r="C136" s="21"/>
      <c r="D136" s="21"/>
      <c r="E136" s="21"/>
      <c r="F136" s="21"/>
      <c r="G136" s="21"/>
      <c r="H136" s="21"/>
      <c r="I136" s="21"/>
      <c r="J136" s="21"/>
      <c r="K136" s="47" t="s">
        <v>1430</v>
      </c>
      <c r="L136" s="47"/>
      <c r="M136" s="47"/>
      <c r="N136" s="47"/>
      <c r="O136" s="47"/>
      <c r="P136" s="47"/>
      <c r="Q136" s="47"/>
      <c r="R136" s="47"/>
      <c r="S136" s="47"/>
      <c r="T136" s="63">
        <v>1</v>
      </c>
    </row>
    <row r="137" spans="1:20" ht="18.75">
      <c r="A137" s="21"/>
      <c r="B137" s="21" t="s">
        <v>1429</v>
      </c>
      <c r="C137" s="21"/>
      <c r="D137" s="21"/>
      <c r="E137" s="21"/>
      <c r="F137" s="21"/>
      <c r="G137" s="21"/>
      <c r="H137" s="21"/>
      <c r="I137" s="21"/>
      <c r="J137" s="21"/>
      <c r="K137" s="264" t="s">
        <v>1428</v>
      </c>
      <c r="L137" s="47"/>
      <c r="M137" s="47"/>
      <c r="N137" s="47"/>
      <c r="O137" s="47"/>
      <c r="P137" s="47"/>
      <c r="Q137" s="47"/>
      <c r="R137" s="47"/>
      <c r="S137" s="47"/>
      <c r="T137" s="63">
        <v>1</v>
      </c>
    </row>
    <row r="138" spans="1:20">
      <c r="A138" s="21"/>
      <c r="B138" s="21"/>
      <c r="C138" s="21"/>
      <c r="D138" s="21"/>
      <c r="E138" s="21"/>
      <c r="F138" s="21"/>
      <c r="G138" s="21"/>
      <c r="H138" s="21"/>
      <c r="I138" s="21"/>
      <c r="J138" s="21"/>
      <c r="K138" s="47" t="s">
        <v>1427</v>
      </c>
      <c r="L138" s="47"/>
      <c r="M138" s="47"/>
      <c r="N138" s="47"/>
      <c r="O138" s="47"/>
      <c r="P138" s="47"/>
      <c r="Q138" s="47"/>
      <c r="R138" s="47"/>
      <c r="S138" s="47"/>
      <c r="T138" s="63">
        <v>1</v>
      </c>
    </row>
    <row r="139" spans="1:20" ht="18.75">
      <c r="A139" s="21"/>
      <c r="B139" s="263" t="s">
        <v>1426</v>
      </c>
      <c r="C139" s="21"/>
      <c r="D139" s="21"/>
      <c r="E139" s="21"/>
      <c r="F139" s="21"/>
      <c r="G139" s="21"/>
      <c r="H139" s="21"/>
      <c r="I139" s="21"/>
      <c r="J139" s="21"/>
      <c r="K139" s="47" t="s">
        <v>1425</v>
      </c>
      <c r="L139" s="47"/>
      <c r="M139" s="47"/>
      <c r="N139" s="47"/>
      <c r="O139" s="47"/>
      <c r="P139" s="47"/>
      <c r="Q139" s="47"/>
      <c r="R139" s="47"/>
      <c r="S139" s="47"/>
      <c r="T139" s="63">
        <v>1</v>
      </c>
    </row>
    <row r="140" spans="1:20">
      <c r="A140" s="21"/>
      <c r="B140" s="21" t="s">
        <v>1424</v>
      </c>
      <c r="C140" s="21"/>
      <c r="D140" s="21"/>
      <c r="E140" s="21"/>
      <c r="F140" s="21"/>
      <c r="G140" s="21"/>
      <c r="H140" s="21"/>
      <c r="I140" s="21"/>
      <c r="J140" s="21"/>
      <c r="K140" s="47" t="s">
        <v>1423</v>
      </c>
      <c r="L140" s="47"/>
      <c r="M140" s="47"/>
      <c r="N140" s="47"/>
      <c r="O140" s="47"/>
      <c r="P140" s="47"/>
      <c r="Q140" s="47"/>
      <c r="R140" s="47"/>
      <c r="S140" s="47"/>
      <c r="T140" s="63">
        <v>1</v>
      </c>
    </row>
    <row r="141" spans="1:20">
      <c r="A141" s="21"/>
      <c r="B141" s="21" t="s">
        <v>1422</v>
      </c>
      <c r="C141" s="21"/>
      <c r="D141" s="21"/>
      <c r="E141" s="21"/>
      <c r="F141" s="21"/>
      <c r="G141" s="21"/>
      <c r="H141" s="21"/>
      <c r="I141" s="21"/>
      <c r="J141" s="21"/>
      <c r="K141" s="47" t="s">
        <v>1421</v>
      </c>
      <c r="L141" s="47"/>
      <c r="M141" s="47"/>
      <c r="N141" s="47"/>
      <c r="O141" s="47"/>
      <c r="P141" s="47"/>
      <c r="Q141" s="47"/>
      <c r="R141" s="47"/>
      <c r="S141" s="47"/>
      <c r="T141" s="63">
        <v>1</v>
      </c>
    </row>
    <row r="142" spans="1:20">
      <c r="A142" s="21"/>
      <c r="B142" s="21"/>
      <c r="C142" s="21"/>
      <c r="D142" s="21"/>
      <c r="E142" s="21"/>
      <c r="F142" s="21"/>
      <c r="G142" s="21"/>
      <c r="H142" s="21"/>
      <c r="I142" s="21"/>
      <c r="J142" s="21"/>
      <c r="K142" s="47" t="s">
        <v>1420</v>
      </c>
      <c r="L142" s="47"/>
      <c r="M142" s="47"/>
      <c r="N142" s="47"/>
      <c r="O142" s="47"/>
      <c r="P142" s="47"/>
      <c r="Q142" s="47"/>
      <c r="R142" s="47"/>
      <c r="S142" s="47"/>
      <c r="T142" s="63">
        <v>1</v>
      </c>
    </row>
    <row r="143" spans="1:20">
      <c r="A143" s="21"/>
      <c r="B143" s="21" t="s">
        <v>1419</v>
      </c>
      <c r="C143" s="21"/>
      <c r="D143" s="21"/>
      <c r="E143" s="21"/>
      <c r="F143" s="21"/>
      <c r="G143" s="21"/>
      <c r="H143" s="21"/>
      <c r="I143" s="21"/>
      <c r="J143" s="21"/>
      <c r="K143" s="47" t="s">
        <v>1418</v>
      </c>
      <c r="L143" s="47"/>
      <c r="M143" s="47"/>
      <c r="N143" s="47"/>
      <c r="O143" s="47"/>
      <c r="P143" s="47"/>
      <c r="Q143" s="47"/>
      <c r="R143" s="47"/>
      <c r="S143" s="47"/>
      <c r="T143" s="63">
        <v>1</v>
      </c>
    </row>
    <row r="144" spans="1:20">
      <c r="A144" s="21"/>
      <c r="B144" s="21" t="s">
        <v>1417</v>
      </c>
      <c r="C144" s="21"/>
      <c r="D144" s="21"/>
      <c r="E144" s="21"/>
      <c r="F144" s="21"/>
      <c r="G144" s="21"/>
      <c r="H144" s="21"/>
      <c r="I144" s="21"/>
      <c r="J144" s="21"/>
      <c r="K144" s="47" t="s">
        <v>1416</v>
      </c>
      <c r="L144" s="47"/>
      <c r="M144" s="47"/>
      <c r="N144" s="47"/>
      <c r="O144" s="47"/>
      <c r="P144" s="47"/>
      <c r="Q144" s="47"/>
      <c r="R144" s="47"/>
      <c r="S144" s="47"/>
      <c r="T144" s="63">
        <v>1</v>
      </c>
    </row>
    <row r="145" spans="1:20">
      <c r="A145" s="21"/>
      <c r="B145" s="21"/>
      <c r="C145" s="21"/>
      <c r="D145" s="21"/>
      <c r="E145" s="21"/>
      <c r="F145" s="21"/>
      <c r="G145" s="21"/>
      <c r="H145" s="21"/>
      <c r="I145" s="21"/>
      <c r="J145" s="21"/>
      <c r="K145" s="47" t="s">
        <v>1415</v>
      </c>
      <c r="L145" s="47"/>
      <c r="M145" s="47"/>
      <c r="N145" s="47"/>
      <c r="O145" s="47"/>
      <c r="P145" s="47"/>
      <c r="Q145" s="47"/>
      <c r="R145" s="47"/>
      <c r="S145" s="47"/>
      <c r="T145" s="63">
        <v>1</v>
      </c>
    </row>
    <row r="146" spans="1:20">
      <c r="A146" s="21"/>
      <c r="B146" s="21" t="s">
        <v>1414</v>
      </c>
      <c r="C146" s="21"/>
      <c r="D146" s="21"/>
      <c r="E146" s="21"/>
      <c r="F146" s="21"/>
      <c r="G146" s="21"/>
      <c r="H146" s="21"/>
      <c r="I146" s="21"/>
      <c r="J146" s="21"/>
      <c r="K146" s="47" t="s">
        <v>1413</v>
      </c>
      <c r="L146" s="47"/>
      <c r="M146" s="47"/>
      <c r="N146" s="47"/>
      <c r="O146" s="47"/>
      <c r="P146" s="47"/>
      <c r="Q146" s="47"/>
      <c r="R146" s="47"/>
      <c r="S146" s="47"/>
      <c r="T146" s="63">
        <v>1</v>
      </c>
    </row>
    <row r="147" spans="1:20">
      <c r="A147" s="21"/>
      <c r="B147" s="21" t="s">
        <v>1412</v>
      </c>
      <c r="C147" s="21"/>
      <c r="D147" s="21"/>
      <c r="E147" s="21"/>
      <c r="F147" s="21"/>
      <c r="G147" s="21"/>
      <c r="H147" s="21"/>
      <c r="I147" s="21"/>
      <c r="J147" s="21"/>
      <c r="K147" s="47" t="s">
        <v>1411</v>
      </c>
      <c r="L147" s="47"/>
      <c r="M147" s="47"/>
      <c r="N147" s="47"/>
      <c r="O147" s="47"/>
      <c r="P147" s="47"/>
      <c r="Q147" s="47"/>
      <c r="R147" s="47"/>
      <c r="S147" s="47"/>
      <c r="T147" s="63">
        <v>1</v>
      </c>
    </row>
    <row r="148" spans="1:20">
      <c r="A148" s="21"/>
      <c r="B148" s="21"/>
      <c r="C148" s="21"/>
      <c r="D148" s="21"/>
      <c r="E148" s="21"/>
      <c r="F148" s="21"/>
      <c r="G148" s="21"/>
      <c r="H148" s="21"/>
      <c r="I148" s="21"/>
      <c r="J148" s="21"/>
      <c r="K148" s="47" t="s">
        <v>1410</v>
      </c>
      <c r="L148" s="47"/>
      <c r="M148" s="47"/>
      <c r="N148" s="47"/>
      <c r="O148" s="47"/>
      <c r="P148" s="47"/>
      <c r="Q148" s="47"/>
      <c r="R148" s="47"/>
      <c r="S148" s="47"/>
      <c r="T148" s="63">
        <v>1</v>
      </c>
    </row>
    <row r="149" spans="1:20">
      <c r="A149" s="21"/>
      <c r="B149" s="21" t="s">
        <v>1409</v>
      </c>
      <c r="C149" s="21"/>
      <c r="D149" s="21"/>
      <c r="E149" s="21"/>
      <c r="F149" s="21"/>
      <c r="G149" s="21"/>
      <c r="H149" s="21"/>
      <c r="I149" s="21"/>
      <c r="J149" s="21"/>
      <c r="K149" s="47" t="s">
        <v>1408</v>
      </c>
      <c r="L149" s="47"/>
      <c r="M149" s="47"/>
      <c r="N149" s="47"/>
      <c r="O149" s="47"/>
      <c r="P149" s="47"/>
      <c r="Q149" s="47"/>
      <c r="R149" s="47"/>
      <c r="S149" s="47"/>
      <c r="T149" s="63">
        <v>1</v>
      </c>
    </row>
    <row r="150" spans="1:20">
      <c r="A150" s="21"/>
      <c r="B150" s="21"/>
      <c r="C150" s="21"/>
      <c r="D150" s="21"/>
      <c r="E150" s="21"/>
      <c r="F150" s="21"/>
      <c r="G150" s="21"/>
      <c r="H150" s="21"/>
      <c r="I150" s="21"/>
      <c r="J150" s="21"/>
      <c r="K150" s="47" t="s">
        <v>1407</v>
      </c>
      <c r="L150" s="47"/>
      <c r="M150" s="47"/>
      <c r="N150" s="47"/>
      <c r="O150" s="47"/>
      <c r="P150" s="47"/>
      <c r="Q150" s="47"/>
      <c r="R150" s="47"/>
      <c r="S150" s="47"/>
      <c r="T150" s="63">
        <v>1</v>
      </c>
    </row>
    <row r="151" spans="1:20">
      <c r="A151" s="21"/>
      <c r="B151" s="21" t="s">
        <v>1406</v>
      </c>
      <c r="C151" s="21"/>
      <c r="D151" s="21"/>
      <c r="E151" s="21"/>
      <c r="F151" s="21"/>
      <c r="G151" s="21"/>
      <c r="H151" s="21"/>
      <c r="I151" s="21"/>
      <c r="J151" s="21"/>
      <c r="K151" s="47" t="s">
        <v>1405</v>
      </c>
      <c r="L151" s="47"/>
      <c r="M151" s="47"/>
      <c r="N151" s="47"/>
      <c r="O151" s="47"/>
      <c r="P151" s="47"/>
      <c r="Q151" s="47"/>
      <c r="R151" s="47"/>
      <c r="S151" s="47"/>
      <c r="T151" s="63">
        <v>1</v>
      </c>
    </row>
    <row r="152" spans="1:20">
      <c r="A152" s="21"/>
      <c r="B152" s="21"/>
      <c r="C152" s="21"/>
      <c r="D152" s="21"/>
      <c r="E152" s="21"/>
      <c r="F152" s="21"/>
      <c r="G152" s="21"/>
      <c r="H152" s="21"/>
      <c r="I152" s="21"/>
      <c r="J152" s="21"/>
      <c r="K152" s="47" t="s">
        <v>1404</v>
      </c>
      <c r="L152" s="47"/>
      <c r="M152" s="47"/>
      <c r="N152" s="47"/>
      <c r="O152" s="47"/>
      <c r="P152" s="47"/>
      <c r="Q152" s="47"/>
      <c r="R152" s="47"/>
      <c r="S152" s="47"/>
      <c r="T152" s="63">
        <v>1</v>
      </c>
    </row>
    <row r="153" spans="1:20">
      <c r="A153" s="21"/>
      <c r="B153" s="21" t="s">
        <v>1403</v>
      </c>
      <c r="C153" s="21"/>
      <c r="D153" s="21"/>
      <c r="E153" s="21"/>
      <c r="F153" s="21"/>
      <c r="G153" s="21"/>
      <c r="H153" s="21"/>
      <c r="I153" s="21"/>
      <c r="J153" s="21"/>
      <c r="K153" s="47" t="s">
        <v>1402</v>
      </c>
      <c r="L153" s="47"/>
      <c r="M153" s="47"/>
      <c r="N153" s="47"/>
      <c r="O153" s="47"/>
      <c r="P153" s="47"/>
      <c r="Q153" s="47"/>
      <c r="R153" s="47"/>
      <c r="S153" s="47"/>
      <c r="T153" s="63">
        <v>1</v>
      </c>
    </row>
    <row r="154" spans="1:20">
      <c r="A154" s="21"/>
      <c r="B154" s="21"/>
      <c r="C154" s="21"/>
      <c r="D154" s="21"/>
      <c r="E154" s="21"/>
      <c r="F154" s="21"/>
      <c r="G154" s="21"/>
      <c r="H154" s="21"/>
      <c r="I154" s="21"/>
      <c r="J154" s="21"/>
      <c r="K154" s="47" t="s">
        <v>1401</v>
      </c>
      <c r="L154" s="47"/>
      <c r="M154" s="47"/>
      <c r="N154" s="47"/>
      <c r="O154" s="47"/>
      <c r="P154" s="47"/>
      <c r="Q154" s="47"/>
      <c r="R154" s="47"/>
      <c r="S154" s="47"/>
      <c r="T154" s="63">
        <v>1</v>
      </c>
    </row>
    <row r="155" spans="1:20">
      <c r="A155" s="21"/>
      <c r="B155" s="21" t="s">
        <v>1400</v>
      </c>
      <c r="C155" s="21"/>
      <c r="D155" s="21"/>
      <c r="E155" s="21"/>
      <c r="F155" s="21"/>
      <c r="G155" s="21"/>
      <c r="H155" s="21"/>
      <c r="I155" s="21"/>
      <c r="J155" s="21"/>
      <c r="K155" s="47" t="s">
        <v>1399</v>
      </c>
      <c r="L155" s="47"/>
      <c r="M155" s="47"/>
      <c r="N155" s="47"/>
      <c r="O155" s="47"/>
      <c r="P155" s="47"/>
      <c r="Q155" s="47"/>
      <c r="R155" s="47"/>
      <c r="S155" s="47"/>
      <c r="T155" s="63">
        <v>1</v>
      </c>
    </row>
    <row r="156" spans="1:20">
      <c r="A156" s="21"/>
      <c r="B156" s="21"/>
      <c r="C156" s="21"/>
      <c r="D156" s="21"/>
      <c r="E156" s="21"/>
      <c r="F156" s="21"/>
      <c r="G156" s="21"/>
      <c r="H156" s="21"/>
      <c r="I156" s="21"/>
      <c r="J156" s="21"/>
      <c r="K156" s="47" t="s">
        <v>1398</v>
      </c>
      <c r="L156" s="47"/>
      <c r="M156" s="47"/>
      <c r="N156" s="47"/>
      <c r="O156" s="47"/>
      <c r="P156" s="47"/>
      <c r="Q156" s="47"/>
      <c r="R156" s="47"/>
      <c r="S156" s="47"/>
      <c r="T156" s="63">
        <v>1</v>
      </c>
    </row>
    <row r="157" spans="1:20">
      <c r="A157" s="21"/>
      <c r="B157" s="21" t="s">
        <v>1397</v>
      </c>
      <c r="C157" s="21"/>
      <c r="D157" s="21"/>
      <c r="E157" s="21"/>
      <c r="F157" s="21"/>
      <c r="G157" s="21"/>
      <c r="H157" s="21"/>
      <c r="I157" s="21"/>
      <c r="J157" s="21"/>
      <c r="K157" s="47" t="s">
        <v>1396</v>
      </c>
      <c r="L157" s="47"/>
      <c r="M157" s="47"/>
      <c r="N157" s="47"/>
      <c r="O157" s="47"/>
      <c r="P157" s="47"/>
      <c r="Q157" s="47"/>
      <c r="R157" s="47"/>
      <c r="S157" s="47"/>
      <c r="T157" s="63">
        <v>1</v>
      </c>
    </row>
    <row r="158" spans="1:20">
      <c r="A158" s="21"/>
      <c r="B158" s="21"/>
      <c r="C158" s="21"/>
      <c r="D158" s="21"/>
      <c r="E158" s="21"/>
      <c r="F158" s="21"/>
      <c r="G158" s="21"/>
      <c r="H158" s="21"/>
      <c r="I158" s="21"/>
      <c r="J158" s="21"/>
      <c r="K158" s="47" t="s">
        <v>1395</v>
      </c>
      <c r="L158" s="47"/>
      <c r="M158" s="47"/>
      <c r="N158" s="47"/>
      <c r="O158" s="47"/>
      <c r="P158" s="47"/>
      <c r="Q158" s="47"/>
      <c r="R158" s="47"/>
      <c r="S158" s="47"/>
      <c r="T158" s="63">
        <v>1</v>
      </c>
    </row>
    <row r="159" spans="1:20">
      <c r="A159" s="21"/>
      <c r="B159" s="21" t="s">
        <v>1394</v>
      </c>
      <c r="C159" s="21"/>
      <c r="D159" s="21"/>
      <c r="E159" s="21"/>
      <c r="F159" s="21"/>
      <c r="G159" s="21"/>
      <c r="H159" s="21"/>
      <c r="I159" s="21"/>
      <c r="J159" s="21"/>
      <c r="K159" s="47"/>
      <c r="L159" s="47"/>
      <c r="M159" s="47"/>
      <c r="N159" s="47"/>
      <c r="O159" s="47"/>
      <c r="P159" s="47"/>
      <c r="Q159" s="47"/>
      <c r="R159" s="47"/>
      <c r="S159" s="47"/>
      <c r="T159" s="63">
        <v>1</v>
      </c>
    </row>
    <row r="160" spans="1:20">
      <c r="A160" s="21"/>
      <c r="B160" s="21" t="s">
        <v>1393</v>
      </c>
      <c r="C160" s="21"/>
      <c r="D160" s="21"/>
      <c r="E160" s="21"/>
      <c r="F160" s="21"/>
      <c r="G160" s="21"/>
      <c r="H160" s="21"/>
      <c r="I160" s="21"/>
      <c r="J160" s="21"/>
      <c r="K160" s="47"/>
      <c r="L160" s="47"/>
      <c r="M160" s="47"/>
      <c r="N160" s="47"/>
      <c r="O160" s="47"/>
      <c r="P160" s="47"/>
      <c r="Q160" s="47"/>
      <c r="R160" s="47"/>
      <c r="S160" s="47"/>
      <c r="T160" s="63">
        <v>1</v>
      </c>
    </row>
    <row r="161" spans="1:20">
      <c r="A161" s="21"/>
      <c r="B161" s="21"/>
      <c r="C161" s="21"/>
      <c r="D161" s="21"/>
      <c r="E161" s="21"/>
      <c r="F161" s="21"/>
      <c r="G161" s="21"/>
      <c r="H161" s="21"/>
      <c r="I161" s="21"/>
      <c r="J161" s="21"/>
      <c r="K161" s="47"/>
      <c r="L161" s="47"/>
      <c r="M161" s="47"/>
      <c r="N161" s="47"/>
      <c r="O161" s="47"/>
      <c r="P161" s="47"/>
      <c r="Q161" s="47"/>
      <c r="R161" s="47"/>
      <c r="S161" s="47"/>
      <c r="T161" s="63">
        <v>1</v>
      </c>
    </row>
    <row r="162" spans="1:20" ht="18.75">
      <c r="A162" s="21"/>
      <c r="B162" s="263" t="s">
        <v>1392</v>
      </c>
      <c r="C162" s="21"/>
      <c r="D162" s="21"/>
      <c r="E162" s="21"/>
      <c r="F162" s="21"/>
      <c r="G162" s="21"/>
      <c r="H162" s="21"/>
      <c r="I162" s="21"/>
      <c r="J162" s="21"/>
      <c r="K162" s="47"/>
      <c r="L162" s="47"/>
      <c r="M162" s="47"/>
      <c r="N162" s="47"/>
      <c r="O162" s="47"/>
      <c r="P162" s="47"/>
      <c r="Q162" s="47"/>
      <c r="R162" s="47"/>
      <c r="S162" s="47"/>
      <c r="T162" s="63">
        <v>1</v>
      </c>
    </row>
    <row r="163" spans="1:20">
      <c r="A163" s="21"/>
      <c r="B163" s="21" t="s">
        <v>1391</v>
      </c>
      <c r="C163" s="21"/>
      <c r="D163" s="21"/>
      <c r="E163" s="21"/>
      <c r="F163" s="21"/>
      <c r="G163" s="21"/>
      <c r="H163" s="21"/>
      <c r="I163" s="21"/>
      <c r="J163" s="21"/>
      <c r="K163" s="47"/>
      <c r="L163" s="47"/>
      <c r="M163" s="47"/>
      <c r="N163" s="47"/>
      <c r="O163" s="47"/>
      <c r="P163" s="47"/>
      <c r="Q163" s="47"/>
      <c r="R163" s="47"/>
      <c r="S163" s="47"/>
      <c r="T163" s="63">
        <v>1</v>
      </c>
    </row>
    <row r="164" spans="1:20">
      <c r="A164" s="21"/>
      <c r="B164" s="21"/>
      <c r="C164" s="21"/>
      <c r="D164" s="21"/>
      <c r="E164" s="21"/>
      <c r="F164" s="21"/>
      <c r="G164" s="21"/>
      <c r="H164" s="21"/>
      <c r="I164" s="21"/>
      <c r="J164" s="21"/>
      <c r="K164" s="47"/>
      <c r="L164" s="47"/>
      <c r="M164" s="47"/>
      <c r="N164" s="47"/>
      <c r="O164" s="47"/>
      <c r="P164" s="47"/>
      <c r="Q164" s="47"/>
      <c r="R164" s="47"/>
      <c r="S164" s="47"/>
      <c r="T164" s="63">
        <v>1</v>
      </c>
    </row>
    <row r="165" spans="1:20">
      <c r="A165" s="21"/>
      <c r="B165" s="21" t="s">
        <v>1390</v>
      </c>
      <c r="C165" s="21"/>
      <c r="D165" s="21"/>
      <c r="E165" s="21"/>
      <c r="F165" s="21"/>
      <c r="G165" s="21"/>
      <c r="H165" s="21"/>
      <c r="I165" s="21"/>
      <c r="J165" s="21"/>
      <c r="K165" s="47"/>
      <c r="L165" s="47"/>
      <c r="M165" s="47"/>
      <c r="N165" s="47"/>
      <c r="O165" s="47"/>
      <c r="P165" s="47"/>
      <c r="Q165" s="47"/>
      <c r="R165" s="47"/>
      <c r="S165" s="47"/>
      <c r="T165" s="63">
        <v>1</v>
      </c>
    </row>
    <row r="166" spans="1:20">
      <c r="A166" s="21"/>
      <c r="B166" s="21"/>
      <c r="C166" s="21"/>
      <c r="D166" s="21"/>
      <c r="E166" s="21"/>
      <c r="F166" s="21"/>
      <c r="G166" s="21"/>
      <c r="H166" s="21"/>
      <c r="I166" s="21"/>
      <c r="J166" s="21"/>
      <c r="K166" s="47"/>
      <c r="L166" s="47"/>
      <c r="M166" s="47"/>
      <c r="N166" s="47"/>
      <c r="O166" s="47"/>
      <c r="P166" s="47"/>
      <c r="Q166" s="47"/>
      <c r="R166" s="47"/>
      <c r="S166" s="47"/>
      <c r="T166" s="63">
        <v>1</v>
      </c>
    </row>
    <row r="167" spans="1:20" ht="18.75">
      <c r="A167" s="21"/>
      <c r="B167" s="263" t="s">
        <v>1389</v>
      </c>
      <c r="C167" s="21"/>
      <c r="D167" s="21"/>
      <c r="E167" s="21"/>
      <c r="F167" s="21"/>
      <c r="G167" s="21"/>
      <c r="H167" s="21"/>
      <c r="I167" s="21"/>
      <c r="J167" s="21"/>
      <c r="K167" s="47"/>
      <c r="L167" s="47"/>
      <c r="M167" s="47"/>
      <c r="N167" s="47"/>
      <c r="O167" s="47"/>
      <c r="P167" s="47"/>
      <c r="Q167" s="47"/>
      <c r="R167" s="47"/>
      <c r="S167" s="47"/>
      <c r="T167" s="63">
        <v>1</v>
      </c>
    </row>
    <row r="168" spans="1:20">
      <c r="A168" s="21"/>
      <c r="B168" s="21" t="s">
        <v>1388</v>
      </c>
      <c r="C168" s="21"/>
      <c r="D168" s="21"/>
      <c r="E168" s="21"/>
      <c r="F168" s="21"/>
      <c r="G168" s="21"/>
      <c r="H168" s="21"/>
      <c r="I168" s="21"/>
      <c r="J168" s="21"/>
      <c r="K168" s="47"/>
      <c r="L168" s="47"/>
      <c r="M168" s="47"/>
      <c r="N168" s="47"/>
      <c r="O168" s="47"/>
      <c r="P168" s="47"/>
      <c r="Q168" s="47"/>
      <c r="R168" s="47"/>
      <c r="S168" s="47"/>
      <c r="T168" s="63">
        <v>1</v>
      </c>
    </row>
    <row r="169" spans="1:20">
      <c r="A169" s="21"/>
      <c r="B169" s="21"/>
      <c r="C169" s="21"/>
      <c r="D169" s="21"/>
      <c r="E169" s="21"/>
      <c r="F169" s="21"/>
      <c r="G169" s="21"/>
      <c r="H169" s="21"/>
      <c r="I169" s="21"/>
      <c r="J169" s="21"/>
      <c r="K169" s="47"/>
      <c r="L169" s="47"/>
      <c r="M169" s="47"/>
      <c r="N169" s="47"/>
      <c r="O169" s="47"/>
      <c r="P169" s="47"/>
      <c r="Q169" s="47"/>
      <c r="R169" s="47"/>
      <c r="S169" s="47"/>
      <c r="T169" s="63">
        <v>1</v>
      </c>
    </row>
    <row r="170" spans="1:20">
      <c r="A170" s="21"/>
      <c r="B170" s="21"/>
      <c r="C170" s="21"/>
      <c r="D170" s="21"/>
      <c r="E170" s="21"/>
      <c r="F170" s="21"/>
      <c r="G170" s="21"/>
      <c r="H170" s="21"/>
      <c r="I170" s="21"/>
      <c r="J170" s="21"/>
      <c r="K170" s="47"/>
      <c r="L170" s="47"/>
      <c r="M170" s="47"/>
      <c r="N170" s="47"/>
      <c r="O170" s="47"/>
      <c r="P170" s="47"/>
      <c r="Q170" s="47"/>
      <c r="R170" s="47"/>
      <c r="S170" s="47"/>
      <c r="T170" s="63">
        <v>1</v>
      </c>
    </row>
    <row r="171" spans="1:20">
      <c r="A171" s="21"/>
      <c r="B171" s="21"/>
      <c r="C171" s="21"/>
      <c r="D171" s="21"/>
      <c r="E171" s="21"/>
      <c r="F171" s="21"/>
      <c r="G171" s="21"/>
      <c r="H171" s="21"/>
      <c r="I171" s="21"/>
      <c r="J171" s="21"/>
      <c r="K171" s="47"/>
      <c r="L171" s="47"/>
      <c r="M171" s="47"/>
      <c r="N171" s="47"/>
      <c r="O171" s="47"/>
      <c r="P171" s="47"/>
      <c r="Q171" s="47"/>
      <c r="R171" s="47"/>
      <c r="S171" s="47"/>
      <c r="T171" s="63">
        <v>1</v>
      </c>
    </row>
    <row r="172" spans="1:20">
      <c r="A172" s="21"/>
      <c r="B172" s="21" t="s">
        <v>2979</v>
      </c>
      <c r="C172" s="21"/>
      <c r="D172" s="21"/>
      <c r="E172" s="21"/>
      <c r="F172" s="21"/>
      <c r="G172" s="21"/>
      <c r="H172" s="21"/>
      <c r="I172" s="21"/>
      <c r="J172" s="21"/>
      <c r="K172" s="47"/>
      <c r="L172" s="47"/>
      <c r="M172" s="47"/>
      <c r="N172" s="47"/>
      <c r="O172" s="47"/>
      <c r="P172" s="47"/>
      <c r="Q172" s="47"/>
      <c r="R172" s="47"/>
      <c r="S172" s="47"/>
      <c r="T172" s="63">
        <v>1</v>
      </c>
    </row>
    <row r="173" spans="1:20">
      <c r="A173" s="21"/>
      <c r="B173" s="21" t="s">
        <v>2978</v>
      </c>
      <c r="C173" s="21"/>
      <c r="D173" s="21"/>
      <c r="E173" s="21"/>
      <c r="F173" s="21"/>
      <c r="G173" s="21"/>
      <c r="H173" s="21"/>
      <c r="I173" s="21"/>
      <c r="J173" s="21"/>
      <c r="K173" s="47"/>
      <c r="L173" s="47"/>
      <c r="M173" s="47"/>
      <c r="N173" s="21" t="s">
        <v>2966</v>
      </c>
      <c r="O173" s="47"/>
      <c r="P173" s="47"/>
      <c r="Q173" s="47"/>
      <c r="R173" s="47"/>
      <c r="S173" s="47"/>
      <c r="T173" s="63">
        <v>1</v>
      </c>
    </row>
    <row r="174" spans="1:20">
      <c r="A174" s="21"/>
      <c r="B174" s="21" t="s">
        <v>2977</v>
      </c>
      <c r="C174" s="21"/>
      <c r="D174" s="21"/>
      <c r="E174" s="21"/>
      <c r="F174" s="21"/>
      <c r="G174" s="21"/>
      <c r="H174" s="21"/>
      <c r="I174" s="21"/>
      <c r="J174" s="21"/>
      <c r="K174" s="47"/>
      <c r="L174" s="47"/>
      <c r="M174" s="47"/>
      <c r="N174" s="21" t="s">
        <v>2965</v>
      </c>
      <c r="O174" s="47"/>
      <c r="P174" s="47"/>
      <c r="Q174" s="47"/>
      <c r="R174" s="47"/>
      <c r="S174" s="47"/>
      <c r="T174" s="63">
        <v>1</v>
      </c>
    </row>
    <row r="175" spans="1:20">
      <c r="A175" s="21"/>
      <c r="B175" s="21" t="s">
        <v>2976</v>
      </c>
      <c r="C175" s="21"/>
      <c r="D175" s="21"/>
      <c r="E175" s="21"/>
      <c r="F175" s="21"/>
      <c r="G175" s="21"/>
      <c r="H175" s="21"/>
      <c r="I175" s="21"/>
      <c r="J175" s="21"/>
      <c r="K175" s="47"/>
      <c r="L175" s="47"/>
      <c r="M175" s="47"/>
      <c r="N175" s="21" t="s">
        <v>2964</v>
      </c>
      <c r="O175" s="47"/>
      <c r="P175" s="47"/>
      <c r="Q175" s="47"/>
      <c r="R175" s="47"/>
      <c r="S175" s="47"/>
      <c r="T175" s="63">
        <v>1</v>
      </c>
    </row>
    <row r="176" spans="1:20">
      <c r="A176" s="21"/>
      <c r="B176" s="21"/>
      <c r="C176" s="21"/>
      <c r="D176" s="21"/>
      <c r="E176" s="21"/>
      <c r="F176" s="21"/>
      <c r="G176" s="21"/>
      <c r="H176" s="21"/>
      <c r="I176" s="21"/>
      <c r="J176" s="21"/>
      <c r="K176" s="47"/>
      <c r="L176" s="47"/>
      <c r="M176" s="47"/>
      <c r="N176" s="21" t="s">
        <v>2963</v>
      </c>
      <c r="O176" s="47"/>
      <c r="P176" s="47"/>
      <c r="Q176" s="47"/>
      <c r="R176" s="47"/>
      <c r="S176" s="47"/>
      <c r="T176" s="63">
        <v>1</v>
      </c>
    </row>
    <row r="177" spans="1:22">
      <c r="A177" s="21"/>
      <c r="B177" s="21" t="s">
        <v>2975</v>
      </c>
      <c r="C177" s="21"/>
      <c r="D177" s="21"/>
      <c r="E177" s="21"/>
      <c r="F177" s="21"/>
      <c r="G177" s="21"/>
      <c r="H177" s="21"/>
      <c r="I177" s="21"/>
      <c r="J177" s="21"/>
      <c r="K177" s="47"/>
      <c r="L177" s="47"/>
      <c r="M177" s="47"/>
      <c r="N177" s="21"/>
      <c r="O177" s="47"/>
      <c r="P177" s="47"/>
      <c r="Q177" s="47"/>
      <c r="R177" s="47"/>
      <c r="S177" s="47"/>
      <c r="T177" s="63">
        <v>1</v>
      </c>
    </row>
    <row r="178" spans="1:22">
      <c r="A178" s="21"/>
      <c r="B178" s="21" t="s">
        <v>2974</v>
      </c>
      <c r="C178" s="21"/>
      <c r="D178" s="21"/>
      <c r="E178" s="21"/>
      <c r="F178" s="21"/>
      <c r="G178" s="21"/>
      <c r="H178" s="21"/>
      <c r="I178" s="21"/>
      <c r="J178" s="21"/>
      <c r="K178" s="47"/>
      <c r="L178" s="47"/>
      <c r="M178" s="47"/>
      <c r="N178" s="21" t="s">
        <v>2962</v>
      </c>
      <c r="O178" s="47"/>
      <c r="P178" s="47"/>
      <c r="Q178" s="47"/>
      <c r="R178" s="47"/>
      <c r="S178" s="47"/>
      <c r="T178" s="63">
        <v>1</v>
      </c>
    </row>
    <row r="179" spans="1:22">
      <c r="A179" s="21"/>
      <c r="B179" s="21"/>
      <c r="C179" s="21"/>
      <c r="D179" s="21"/>
      <c r="E179" s="21"/>
      <c r="F179" s="21"/>
      <c r="G179" s="21"/>
      <c r="H179" s="21"/>
      <c r="I179" s="21"/>
      <c r="J179" s="21"/>
      <c r="K179" s="47"/>
      <c r="L179" s="47"/>
      <c r="M179" s="47"/>
      <c r="N179" s="21" t="s">
        <v>2961</v>
      </c>
      <c r="O179" s="47"/>
      <c r="P179" s="47"/>
      <c r="Q179" s="47"/>
      <c r="R179" s="47"/>
      <c r="S179" s="47"/>
      <c r="T179" s="63">
        <v>1</v>
      </c>
    </row>
    <row r="180" spans="1:22">
      <c r="A180" s="21"/>
      <c r="B180" s="21" t="s">
        <v>2973</v>
      </c>
      <c r="C180" s="21"/>
      <c r="D180" s="21"/>
      <c r="E180" s="21"/>
      <c r="F180" s="21"/>
      <c r="G180" s="21"/>
      <c r="H180" s="21"/>
      <c r="I180" s="21"/>
      <c r="J180" s="21"/>
      <c r="K180" s="47"/>
      <c r="L180" s="47"/>
      <c r="M180" s="47"/>
      <c r="N180" s="21" t="s">
        <v>2960</v>
      </c>
      <c r="O180" s="47"/>
      <c r="P180" s="47"/>
      <c r="Q180" s="47"/>
      <c r="R180" s="47"/>
      <c r="S180" s="47"/>
      <c r="T180" s="63">
        <v>1</v>
      </c>
    </row>
    <row r="181" spans="1:22">
      <c r="A181" s="21"/>
      <c r="B181" s="21" t="s">
        <v>2972</v>
      </c>
      <c r="C181" s="21"/>
      <c r="D181" s="21"/>
      <c r="E181" s="21"/>
      <c r="F181" s="21"/>
      <c r="G181" s="21"/>
      <c r="H181" s="21"/>
      <c r="I181" s="21"/>
      <c r="J181" s="21"/>
      <c r="K181" s="21"/>
      <c r="L181" s="21"/>
      <c r="M181" s="21"/>
      <c r="N181" s="21"/>
      <c r="O181" s="47"/>
      <c r="P181" s="47"/>
      <c r="Q181" s="47"/>
      <c r="R181" s="47"/>
      <c r="S181" s="47"/>
      <c r="T181" s="63">
        <v>1</v>
      </c>
    </row>
    <row r="182" spans="1:22">
      <c r="A182" s="21"/>
      <c r="B182" s="21" t="s">
        <v>2971</v>
      </c>
      <c r="C182" s="21"/>
      <c r="D182" s="21"/>
      <c r="E182" s="21"/>
      <c r="F182" s="21"/>
      <c r="G182" s="21"/>
      <c r="H182" s="21"/>
      <c r="I182" s="21"/>
      <c r="J182" s="21"/>
      <c r="K182" s="47"/>
      <c r="L182" s="47"/>
      <c r="M182" s="47"/>
      <c r="N182" s="21" t="s">
        <v>2959</v>
      </c>
      <c r="O182" s="47"/>
      <c r="P182" s="47"/>
      <c r="Q182" s="47"/>
      <c r="R182" s="47"/>
      <c r="S182" s="47"/>
      <c r="T182" s="63">
        <v>1</v>
      </c>
    </row>
    <row r="183" spans="1:22">
      <c r="A183" s="21"/>
      <c r="B183" s="21"/>
      <c r="C183" s="21"/>
      <c r="D183" s="21"/>
      <c r="E183" s="21"/>
      <c r="F183" s="21"/>
      <c r="G183" s="21"/>
      <c r="H183" s="21"/>
      <c r="I183" s="21"/>
      <c r="J183" s="21"/>
      <c r="K183" s="47"/>
      <c r="L183" s="47"/>
      <c r="M183" s="47"/>
      <c r="N183" s="21" t="s">
        <v>2958</v>
      </c>
      <c r="O183" s="47"/>
      <c r="P183" s="47"/>
      <c r="Q183" s="47"/>
      <c r="R183" s="47"/>
      <c r="S183" s="47"/>
      <c r="T183" s="63">
        <v>1</v>
      </c>
    </row>
    <row r="184" spans="1:22">
      <c r="A184" s="21"/>
      <c r="B184" s="21" t="s">
        <v>2970</v>
      </c>
      <c r="C184" s="21"/>
      <c r="D184" s="21"/>
      <c r="E184" s="21"/>
      <c r="F184" s="21"/>
      <c r="G184" s="21"/>
      <c r="H184" s="21"/>
      <c r="I184" s="21"/>
      <c r="J184" s="21"/>
      <c r="K184" s="47"/>
      <c r="L184" s="47"/>
      <c r="M184" s="47"/>
      <c r="N184" s="21" t="s">
        <v>2957</v>
      </c>
      <c r="O184" s="47"/>
      <c r="P184" s="47"/>
      <c r="Q184" s="47"/>
      <c r="R184" s="47"/>
      <c r="S184" s="47"/>
      <c r="T184" s="63">
        <v>1</v>
      </c>
    </row>
    <row r="185" spans="1:22">
      <c r="A185" s="21"/>
      <c r="B185" s="21" t="s">
        <v>2969</v>
      </c>
      <c r="C185" s="21"/>
      <c r="D185" s="21"/>
      <c r="E185" s="21"/>
      <c r="F185" s="21"/>
      <c r="G185" s="21"/>
      <c r="H185" s="21"/>
      <c r="I185" s="21"/>
      <c r="J185" s="21"/>
      <c r="K185" s="21"/>
      <c r="L185" s="21"/>
      <c r="M185" s="21"/>
      <c r="N185" s="21"/>
      <c r="O185" s="21"/>
      <c r="P185" s="21"/>
      <c r="Q185" s="21"/>
      <c r="R185" s="21"/>
      <c r="S185" s="21"/>
      <c r="T185" s="63">
        <v>1</v>
      </c>
    </row>
    <row r="186" spans="1:22">
      <c r="A186" s="21"/>
      <c r="B186" s="21" t="s">
        <v>2968</v>
      </c>
      <c r="C186" s="21"/>
      <c r="D186" s="21"/>
      <c r="E186" s="21"/>
      <c r="F186" s="21"/>
      <c r="G186" s="21"/>
      <c r="H186" s="21"/>
      <c r="I186" s="21"/>
      <c r="J186" s="21"/>
      <c r="K186" s="21"/>
      <c r="L186" s="21"/>
      <c r="M186" s="21"/>
      <c r="N186" s="21"/>
      <c r="O186" s="21"/>
      <c r="P186" s="21"/>
      <c r="Q186" s="21"/>
      <c r="R186" s="21"/>
      <c r="S186" s="21"/>
      <c r="T186" s="63">
        <v>1</v>
      </c>
    </row>
    <row r="187" spans="1:22">
      <c r="A187" s="21"/>
      <c r="B187" s="21" t="s">
        <v>2967</v>
      </c>
      <c r="C187" s="21"/>
      <c r="D187" s="21"/>
      <c r="E187" s="21"/>
      <c r="F187" s="21"/>
      <c r="G187" s="21"/>
      <c r="H187" s="21"/>
      <c r="I187" s="21"/>
      <c r="J187" s="21"/>
      <c r="K187" s="21"/>
      <c r="L187" s="21"/>
      <c r="M187" s="21"/>
      <c r="N187" s="21"/>
      <c r="O187" s="21"/>
      <c r="P187" s="21"/>
      <c r="Q187" s="21"/>
      <c r="R187" s="21"/>
      <c r="S187" s="21"/>
      <c r="T187" s="63">
        <v>1</v>
      </c>
    </row>
    <row r="188" spans="1:22">
      <c r="A188" s="21"/>
      <c r="B188" s="21"/>
      <c r="C188" s="21"/>
      <c r="D188" s="21"/>
      <c r="E188" s="21"/>
      <c r="F188" s="21"/>
      <c r="G188" s="21"/>
      <c r="H188" s="21"/>
      <c r="I188" s="21"/>
      <c r="J188" s="21"/>
      <c r="K188" s="21"/>
      <c r="L188" s="21"/>
      <c r="M188" s="21"/>
      <c r="N188" s="21"/>
      <c r="O188" s="21"/>
      <c r="P188" s="21"/>
      <c r="Q188" s="21"/>
      <c r="R188" s="21"/>
      <c r="S188" s="21"/>
      <c r="T188" s="105" t="s">
        <v>519</v>
      </c>
    </row>
    <row r="189" spans="1:22">
      <c r="A189" s="63">
        <v>1</v>
      </c>
      <c r="B189" s="63">
        <v>1</v>
      </c>
      <c r="C189" s="63">
        <v>1</v>
      </c>
      <c r="D189" s="63">
        <v>1</v>
      </c>
      <c r="E189" s="63">
        <v>1</v>
      </c>
      <c r="F189" s="63">
        <v>1</v>
      </c>
      <c r="G189" s="63">
        <v>1</v>
      </c>
      <c r="H189" s="63">
        <v>1</v>
      </c>
      <c r="I189" s="63">
        <v>1</v>
      </c>
      <c r="J189" s="63">
        <v>1</v>
      </c>
      <c r="K189" s="63">
        <v>1</v>
      </c>
      <c r="L189" s="63">
        <v>1</v>
      </c>
      <c r="M189" s="63">
        <v>1</v>
      </c>
      <c r="N189" s="63">
        <v>1</v>
      </c>
      <c r="O189" s="63">
        <v>1</v>
      </c>
      <c r="P189" s="63">
        <v>1</v>
      </c>
      <c r="Q189" s="63">
        <v>1</v>
      </c>
      <c r="R189" s="63">
        <v>1</v>
      </c>
      <c r="S189" s="63">
        <v>1</v>
      </c>
      <c r="T189" s="106" t="str">
        <f>ADDRESS(ROW(),COLUMN(),4)</f>
        <v>T189</v>
      </c>
      <c r="U189" s="151"/>
      <c r="V189" s="150" t="str">
        <f>ADDRESS(ROW(),COLUMN(),4)</f>
        <v>V189</v>
      </c>
    </row>
  </sheetData>
  <hyperlinks>
    <hyperlink ref="C4" r:id="rId1" xr:uid="{6343D57C-F1E9-4F15-A28E-A745B525CC49}"/>
    <hyperlink ref="C11" r:id="rId2" xr:uid="{25269BAF-4CE3-4B2D-AEC1-4E3D13F61F3D}"/>
    <hyperlink ref="C7" r:id="rId3" xr:uid="{DB315D84-EE30-4774-BC8A-FE49EDE7998E}"/>
    <hyperlink ref="C13" r:id="rId4" xr:uid="{E04F7861-C859-4D4F-9208-7052E6E687F9}"/>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A2982-B5FD-494A-9CFA-94ADA12B6B7A}">
  <dimension ref="A1:BQ450"/>
  <sheetViews>
    <sheetView zoomScaleNormal="100" workbookViewId="0">
      <selection activeCell="X17" sqref="X17"/>
    </sheetView>
  </sheetViews>
  <sheetFormatPr baseColWidth="10" defaultRowHeight="15"/>
  <cols>
    <col min="3" max="3" width="7.140625" customWidth="1"/>
    <col min="4" max="6" width="11.7109375" customWidth="1"/>
    <col min="7" max="7" width="17.85546875" customWidth="1"/>
    <col min="8" max="8" width="40.7109375" customWidth="1"/>
    <col min="10" max="10" width="11.5703125" customWidth="1"/>
    <col min="11" max="13" width="11.7109375" customWidth="1"/>
    <col min="14" max="14" width="14.28515625" customWidth="1"/>
    <col min="15" max="15" width="40.7109375" customWidth="1"/>
    <col min="17" max="17" width="13.42578125" customWidth="1"/>
    <col min="18" max="18" width="11.7109375" customWidth="1"/>
    <col min="19" max="19" width="15.140625" customWidth="1"/>
    <col min="20" max="20" width="15.42578125" customWidth="1"/>
    <col min="21" max="21" width="11.7109375" customWidth="1"/>
    <col min="22" max="22" width="40.7109375" customWidth="1"/>
    <col min="23" max="23" width="15.42578125" customWidth="1"/>
    <col min="28" max="28" width="8.7109375" style="107" customWidth="1"/>
    <col min="29" max="29" width="11.42578125" style="149"/>
    <col min="30" max="30" width="43.5703125" style="149" customWidth="1"/>
  </cols>
  <sheetData>
    <row r="1" spans="1:30" ht="15.75">
      <c r="A1" s="62" t="s">
        <v>344</v>
      </c>
      <c r="B1" s="21"/>
      <c r="C1" s="21"/>
      <c r="D1" s="21"/>
      <c r="E1" s="21"/>
      <c r="F1" s="21"/>
      <c r="G1" s="21"/>
      <c r="H1" s="21"/>
      <c r="I1" s="21"/>
      <c r="J1" s="21"/>
      <c r="K1" s="21"/>
      <c r="L1" s="21"/>
      <c r="M1" s="21"/>
      <c r="N1" s="21"/>
      <c r="O1" s="21"/>
      <c r="P1" s="21"/>
      <c r="Q1" s="21"/>
      <c r="R1" s="21"/>
      <c r="S1" s="21"/>
      <c r="T1" s="21"/>
      <c r="U1" s="21"/>
      <c r="V1" s="21"/>
      <c r="W1" s="21"/>
      <c r="X1" s="21"/>
      <c r="Y1" s="21"/>
      <c r="Z1" s="21"/>
      <c r="AA1" s="528" t="s">
        <v>2956</v>
      </c>
      <c r="AB1" s="63">
        <v>1</v>
      </c>
      <c r="AC1" s="230" t="str">
        <f>SUBSTITUTE(ADDRESS(1,COLUMN(),4),"1","")</f>
        <v>AC</v>
      </c>
      <c r="AD1" s="229" t="str">
        <f>SUBSTITUTE(ADDRESS(1,COLUMN(),4),"1","")</f>
        <v>AD</v>
      </c>
    </row>
    <row r="2" spans="1:30">
      <c r="A2" s="21"/>
      <c r="B2" s="21" t="s">
        <v>2029</v>
      </c>
      <c r="C2" s="21"/>
      <c r="D2" s="21"/>
      <c r="E2" s="21"/>
      <c r="F2" s="21"/>
      <c r="G2" s="21"/>
      <c r="H2" s="21"/>
      <c r="I2" s="21"/>
      <c r="J2" s="21"/>
      <c r="K2" s="21"/>
      <c r="L2" s="21"/>
      <c r="M2" s="21"/>
      <c r="N2" s="21"/>
      <c r="O2" s="21"/>
      <c r="P2" s="21"/>
      <c r="Q2" s="21"/>
      <c r="R2" s="21"/>
      <c r="S2" s="21"/>
      <c r="T2" s="21"/>
      <c r="U2" s="21"/>
      <c r="V2" s="21"/>
      <c r="W2" s="21"/>
      <c r="X2" s="21"/>
      <c r="Y2" s="21"/>
      <c r="Z2" s="21"/>
      <c r="AB2" s="63">
        <v>1</v>
      </c>
      <c r="AC2" s="228"/>
      <c r="AD2" s="228" t="s">
        <v>1254</v>
      </c>
    </row>
    <row r="3" spans="1:30" ht="15.75">
      <c r="A3" s="21"/>
      <c r="B3" s="21" t="s">
        <v>2028</v>
      </c>
      <c r="C3" s="21"/>
      <c r="D3" s="21"/>
      <c r="E3" s="21"/>
      <c r="F3" s="21"/>
      <c r="G3" s="21"/>
      <c r="H3" s="21"/>
      <c r="I3" s="21"/>
      <c r="J3" s="21"/>
      <c r="K3" s="21"/>
      <c r="L3" s="21"/>
      <c r="M3" s="21"/>
      <c r="N3" s="21"/>
      <c r="O3" s="21"/>
      <c r="P3" s="21"/>
      <c r="Q3" s="21"/>
      <c r="R3" s="21"/>
      <c r="S3" s="21"/>
      <c r="T3" s="21"/>
      <c r="U3" s="21"/>
      <c r="V3" s="21"/>
      <c r="W3" s="21"/>
      <c r="X3" s="21"/>
      <c r="Y3" s="21"/>
      <c r="Z3" s="21"/>
      <c r="AB3" s="63">
        <v>1</v>
      </c>
      <c r="AC3" s="226" cm="1">
        <f t="array" ref="AC3">COUNTA(A1:AB450+COUNTBLANK(A1:AB450))</f>
        <v>12600</v>
      </c>
      <c r="AD3" s="225" t="str">
        <f>"cellules entre"&amp;" " &amp;A1&amp;" et  "&amp;AB450</f>
        <v>cellules entre A1 et  AB450</v>
      </c>
    </row>
    <row r="4" spans="1:30" ht="15.75">
      <c r="A4" s="21"/>
      <c r="B4" s="21"/>
      <c r="C4" s="21"/>
      <c r="D4" s="21"/>
      <c r="E4" s="21"/>
      <c r="F4" s="21"/>
      <c r="G4" s="21"/>
      <c r="H4" s="21"/>
      <c r="I4" s="21"/>
      <c r="J4" s="21"/>
      <c r="K4" s="21"/>
      <c r="L4" s="21"/>
      <c r="M4" s="21"/>
      <c r="N4" s="21"/>
      <c r="O4" s="21"/>
      <c r="P4" s="21"/>
      <c r="Q4" s="21"/>
      <c r="R4" s="21"/>
      <c r="S4" s="21"/>
      <c r="T4" s="21"/>
      <c r="U4" s="21"/>
      <c r="V4" s="21"/>
      <c r="W4" s="21"/>
      <c r="X4" s="21"/>
      <c r="Y4" s="21"/>
      <c r="Z4" s="21"/>
      <c r="AB4" s="63">
        <v>1</v>
      </c>
      <c r="AC4" s="226">
        <f>COUNTA(A1:AB450)</f>
        <v>1613</v>
      </c>
      <c r="AD4" s="225" t="s">
        <v>1253</v>
      </c>
    </row>
    <row r="5" spans="1:30" ht="15.75">
      <c r="A5" s="268" t="s">
        <v>184</v>
      </c>
      <c r="B5" s="52" t="s">
        <v>2027</v>
      </c>
      <c r="C5" s="52"/>
      <c r="D5" s="21"/>
      <c r="E5" s="21"/>
      <c r="F5" s="21"/>
      <c r="G5" s="21"/>
      <c r="H5" s="21"/>
      <c r="I5" s="21"/>
      <c r="J5" s="268" t="s">
        <v>184</v>
      </c>
      <c r="K5" s="52" t="s">
        <v>2026</v>
      </c>
      <c r="L5" s="21"/>
      <c r="M5" s="21"/>
      <c r="N5" s="21"/>
      <c r="O5" s="21"/>
      <c r="P5" s="21"/>
      <c r="Q5" s="21"/>
      <c r="R5" s="21"/>
      <c r="S5" s="21"/>
      <c r="T5" s="21"/>
      <c r="U5" s="21"/>
      <c r="V5" s="21"/>
      <c r="W5" s="21"/>
      <c r="X5" s="21"/>
      <c r="Y5" s="21"/>
      <c r="Z5" s="21"/>
      <c r="AB5" s="63">
        <v>1</v>
      </c>
      <c r="AC5" s="226">
        <f>COUNTBLANK(A1:AB450)</f>
        <v>10987</v>
      </c>
      <c r="AD5" s="225" t="s">
        <v>1252</v>
      </c>
    </row>
    <row r="6" spans="1:30" ht="15.75">
      <c r="A6" s="21"/>
      <c r="B6" s="52"/>
      <c r="C6" s="52"/>
      <c r="D6" s="21"/>
      <c r="E6" s="21"/>
      <c r="F6" s="21"/>
      <c r="G6" s="21"/>
      <c r="H6" s="21"/>
      <c r="I6" s="21"/>
      <c r="J6" s="21"/>
      <c r="K6" s="21"/>
      <c r="L6" s="21"/>
      <c r="M6" s="21"/>
      <c r="N6" s="21"/>
      <c r="O6" s="21"/>
      <c r="P6" s="21"/>
      <c r="Q6" s="21"/>
      <c r="R6" s="21"/>
      <c r="S6" s="21"/>
      <c r="T6" s="21"/>
      <c r="U6" s="21"/>
      <c r="V6" s="21"/>
      <c r="W6" s="21"/>
      <c r="X6" s="21"/>
      <c r="Y6" s="21"/>
      <c r="Z6" s="21"/>
      <c r="AB6" s="63">
        <v>1</v>
      </c>
      <c r="AC6" s="226">
        <f>SUM(AB1:AB448)+2</f>
        <v>450</v>
      </c>
      <c r="AD6" s="225" t="s">
        <v>1251</v>
      </c>
    </row>
    <row r="7" spans="1:30" ht="15.75">
      <c r="A7" s="268" t="s">
        <v>184</v>
      </c>
      <c r="B7" s="52" t="s">
        <v>2025</v>
      </c>
      <c r="C7" s="52"/>
      <c r="D7" s="21"/>
      <c r="E7" s="21"/>
      <c r="F7" s="21"/>
      <c r="G7" s="21"/>
      <c r="H7" s="21"/>
      <c r="I7" s="21"/>
      <c r="J7" s="268" t="s">
        <v>184</v>
      </c>
      <c r="K7" s="52" t="s">
        <v>1178</v>
      </c>
      <c r="L7" s="21"/>
      <c r="M7" s="21"/>
      <c r="N7" s="21"/>
      <c r="O7" s="21"/>
      <c r="P7" s="21"/>
      <c r="Q7" s="21"/>
      <c r="R7" s="21"/>
      <c r="S7" s="21"/>
      <c r="T7" s="21"/>
      <c r="U7" s="21"/>
      <c r="V7" s="21"/>
      <c r="W7" s="21"/>
      <c r="X7" s="21"/>
      <c r="Y7" s="21"/>
      <c r="Z7" s="21"/>
      <c r="AB7" s="63">
        <v>1</v>
      </c>
      <c r="AC7" s="226">
        <f>SUM(A450:AA450)+1</f>
        <v>28</v>
      </c>
      <c r="AD7" s="225" t="s">
        <v>1250</v>
      </c>
    </row>
    <row r="8" spans="1:30">
      <c r="A8" s="21"/>
      <c r="B8" s="21"/>
      <c r="C8" s="21"/>
      <c r="D8" s="21"/>
      <c r="E8" s="21"/>
      <c r="F8" s="21"/>
      <c r="G8" s="21"/>
      <c r="H8" s="21"/>
      <c r="I8" s="21"/>
      <c r="J8" s="21"/>
      <c r="K8" s="21"/>
      <c r="L8" s="21"/>
      <c r="M8" s="21"/>
      <c r="N8" s="21"/>
      <c r="O8" s="21"/>
      <c r="P8" s="21"/>
      <c r="Q8" s="21"/>
      <c r="R8" s="21"/>
      <c r="S8" s="21"/>
      <c r="T8" s="21"/>
      <c r="U8" s="21"/>
      <c r="V8" s="21"/>
      <c r="W8" s="21"/>
      <c r="X8" s="21"/>
      <c r="Y8" s="21"/>
      <c r="Z8" s="21"/>
      <c r="AB8" s="63">
        <v>1</v>
      </c>
    </row>
    <row r="9" spans="1:30">
      <c r="A9" s="21"/>
      <c r="B9" s="21" t="s">
        <v>2024</v>
      </c>
      <c r="C9" s="21"/>
      <c r="D9" s="21"/>
      <c r="E9" s="21"/>
      <c r="F9" s="21"/>
      <c r="G9" s="21"/>
      <c r="H9" s="21"/>
      <c r="I9" s="21"/>
      <c r="J9" s="268" t="s">
        <v>184</v>
      </c>
      <c r="K9" s="52" t="s">
        <v>1613</v>
      </c>
      <c r="L9" s="21"/>
      <c r="M9" s="21"/>
      <c r="N9" s="21"/>
      <c r="O9" s="21"/>
      <c r="P9" s="21"/>
      <c r="Q9" s="21"/>
      <c r="R9" s="21"/>
      <c r="S9" s="21"/>
      <c r="T9" s="21"/>
      <c r="U9" s="21"/>
      <c r="V9" s="21"/>
      <c r="W9" s="21"/>
      <c r="X9" s="21"/>
      <c r="Y9" s="21"/>
      <c r="Z9" s="21"/>
      <c r="AB9" s="63">
        <v>1</v>
      </c>
    </row>
    <row r="10" spans="1:30">
      <c r="A10" s="21"/>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B10" s="63">
        <v>1</v>
      </c>
    </row>
    <row r="11" spans="1:30">
      <c r="A11" s="268" t="s">
        <v>184</v>
      </c>
      <c r="B11" s="52" t="s">
        <v>2023</v>
      </c>
      <c r="C11" s="52"/>
      <c r="D11" s="21"/>
      <c r="E11" s="21"/>
      <c r="F11" s="21"/>
      <c r="G11" s="21"/>
      <c r="H11" s="21"/>
      <c r="I11" s="21"/>
      <c r="J11" s="268" t="s">
        <v>184</v>
      </c>
      <c r="K11" s="52" t="s">
        <v>2022</v>
      </c>
      <c r="L11" s="21"/>
      <c r="M11" s="21"/>
      <c r="N11" s="21"/>
      <c r="O11" s="21"/>
      <c r="P11" s="21"/>
      <c r="Q11" s="21"/>
      <c r="R11" s="21"/>
      <c r="S11" s="21"/>
      <c r="T11" s="21"/>
      <c r="U11" s="21"/>
      <c r="V11" s="21"/>
      <c r="W11" s="21"/>
      <c r="X11" s="21"/>
      <c r="Y11" s="21"/>
      <c r="Z11" s="21"/>
      <c r="AB11" s="63">
        <v>1</v>
      </c>
    </row>
    <row r="12" spans="1:30">
      <c r="A12" s="21"/>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B12" s="63">
        <v>1</v>
      </c>
    </row>
    <row r="13" spans="1:30">
      <c r="A13" s="268" t="s">
        <v>184</v>
      </c>
      <c r="B13" s="52" t="s">
        <v>2021</v>
      </c>
      <c r="C13" s="52"/>
      <c r="D13" s="21"/>
      <c r="E13" s="21"/>
      <c r="F13" s="21"/>
      <c r="G13" s="21"/>
      <c r="H13" s="21"/>
      <c r="I13" s="21"/>
      <c r="J13" s="268" t="s">
        <v>184</v>
      </c>
      <c r="K13" s="52" t="s">
        <v>2020</v>
      </c>
      <c r="L13" s="21"/>
      <c r="M13" s="21"/>
      <c r="N13" s="21"/>
      <c r="O13" s="21"/>
      <c r="P13" s="21"/>
      <c r="Q13" s="21"/>
      <c r="R13" s="21"/>
      <c r="S13" s="21"/>
      <c r="T13" s="21"/>
      <c r="U13" s="21"/>
      <c r="V13" s="21"/>
      <c r="W13" s="21"/>
      <c r="X13" s="21"/>
      <c r="Y13" s="21"/>
      <c r="Z13" s="21"/>
      <c r="AB13" s="63">
        <v>1</v>
      </c>
    </row>
    <row r="14" spans="1:30">
      <c r="A14" s="21"/>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B14" s="63">
        <v>1</v>
      </c>
    </row>
    <row r="15" spans="1:30">
      <c r="A15" s="268" t="s">
        <v>184</v>
      </c>
      <c r="B15" s="52" t="s">
        <v>2019</v>
      </c>
      <c r="C15" s="52"/>
      <c r="D15" s="21"/>
      <c r="E15" s="21"/>
      <c r="F15" s="21"/>
      <c r="G15" s="21"/>
      <c r="H15" s="21"/>
      <c r="I15" s="21"/>
      <c r="J15" s="268" t="s">
        <v>184</v>
      </c>
      <c r="K15" s="52" t="s">
        <v>2018</v>
      </c>
      <c r="L15" s="21"/>
      <c r="M15" s="21"/>
      <c r="N15" s="21"/>
      <c r="O15" s="21"/>
      <c r="P15" s="21"/>
      <c r="Q15" s="21"/>
      <c r="R15" s="21"/>
      <c r="S15" s="21"/>
      <c r="T15" s="21"/>
      <c r="U15" s="21"/>
      <c r="V15" s="21"/>
      <c r="W15" s="21"/>
      <c r="X15" s="21"/>
      <c r="Y15" s="21"/>
      <c r="Z15" s="21"/>
      <c r="AB15" s="63">
        <v>1</v>
      </c>
    </row>
    <row r="16" spans="1:30">
      <c r="A16" s="21"/>
      <c r="B16" s="21"/>
      <c r="C16" s="21"/>
      <c r="D16" s="21"/>
      <c r="E16" s="21"/>
      <c r="F16" s="21"/>
      <c r="G16" s="21"/>
      <c r="H16" s="21"/>
      <c r="I16" s="21"/>
      <c r="J16" s="21"/>
      <c r="K16" s="21"/>
      <c r="L16" s="21"/>
      <c r="M16" s="21"/>
      <c r="N16" s="21"/>
      <c r="O16" s="21"/>
      <c r="P16" s="21"/>
      <c r="Q16" s="21"/>
      <c r="R16" s="21"/>
      <c r="S16" s="21"/>
      <c r="T16" s="21"/>
      <c r="U16" s="21"/>
      <c r="V16" s="21"/>
      <c r="W16" s="21"/>
      <c r="X16" s="21"/>
      <c r="Y16" s="21"/>
      <c r="Z16" s="21"/>
      <c r="AB16" s="63">
        <v>1</v>
      </c>
    </row>
    <row r="17" spans="1:28">
      <c r="A17" s="268" t="s">
        <v>184</v>
      </c>
      <c r="B17" s="52" t="s">
        <v>2017</v>
      </c>
      <c r="C17" s="52"/>
      <c r="D17" s="21"/>
      <c r="E17" s="21"/>
      <c r="F17" s="21"/>
      <c r="G17" s="21"/>
      <c r="H17" s="21"/>
      <c r="I17" s="21"/>
      <c r="J17" s="268" t="s">
        <v>184</v>
      </c>
      <c r="K17" s="52" t="s">
        <v>2016</v>
      </c>
      <c r="L17" s="21"/>
      <c r="M17" s="21"/>
      <c r="N17" s="21"/>
      <c r="O17" s="21"/>
      <c r="P17" s="21"/>
      <c r="Q17" s="21"/>
      <c r="R17" s="21"/>
      <c r="S17" s="21"/>
      <c r="T17" s="21"/>
      <c r="U17" s="21"/>
      <c r="V17" s="21"/>
      <c r="W17" s="21"/>
      <c r="X17" s="21"/>
      <c r="Y17" s="21"/>
      <c r="Z17" s="21"/>
      <c r="AB17" s="63">
        <v>1</v>
      </c>
    </row>
    <row r="18" spans="1:28">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B18" s="63">
        <v>1</v>
      </c>
    </row>
    <row r="19" spans="1:28">
      <c r="A19" s="268" t="s">
        <v>184</v>
      </c>
      <c r="B19" s="52" t="s">
        <v>2015</v>
      </c>
      <c r="C19" s="52"/>
      <c r="D19" s="21"/>
      <c r="E19" s="21"/>
      <c r="F19" s="21"/>
      <c r="G19" s="21"/>
      <c r="H19" s="21"/>
      <c r="I19" s="21"/>
      <c r="J19" s="268" t="s">
        <v>184</v>
      </c>
      <c r="K19" s="52" t="s">
        <v>2014</v>
      </c>
      <c r="L19" s="21"/>
      <c r="M19" s="21"/>
      <c r="N19" s="21"/>
      <c r="O19" s="21"/>
      <c r="P19" s="21"/>
      <c r="Q19" s="21"/>
      <c r="R19" s="21"/>
      <c r="S19" s="21"/>
      <c r="T19" s="21"/>
      <c r="U19" s="21"/>
      <c r="V19" s="21"/>
      <c r="W19" s="21"/>
      <c r="X19" s="21"/>
      <c r="Y19" s="21"/>
      <c r="Z19" s="21"/>
      <c r="AB19" s="63">
        <v>1</v>
      </c>
    </row>
    <row r="20" spans="1:28">
      <c r="A20" s="21"/>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B20" s="63">
        <v>1</v>
      </c>
    </row>
    <row r="21" spans="1:28">
      <c r="A21" s="21"/>
      <c r="B21" s="21"/>
      <c r="C21" s="21"/>
      <c r="D21" s="21"/>
      <c r="E21" s="21"/>
      <c r="F21" s="21"/>
      <c r="G21" s="21"/>
      <c r="H21" s="21"/>
      <c r="I21" s="21"/>
      <c r="J21" s="268" t="s">
        <v>184</v>
      </c>
      <c r="K21" s="52" t="s">
        <v>2013</v>
      </c>
      <c r="L21" s="21"/>
      <c r="M21" s="21"/>
      <c r="N21" s="21"/>
      <c r="O21" s="21"/>
      <c r="P21" s="21"/>
      <c r="Q21" s="21"/>
      <c r="R21" s="21"/>
      <c r="S21" s="21"/>
      <c r="T21" s="21"/>
      <c r="U21" s="21"/>
      <c r="V21" s="21"/>
      <c r="W21" s="21"/>
      <c r="X21" s="21"/>
      <c r="Y21" s="21"/>
      <c r="Z21" s="21"/>
      <c r="AB21" s="63">
        <v>1</v>
      </c>
    </row>
    <row r="22" spans="1:28">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B22" s="63">
        <v>1</v>
      </c>
    </row>
    <row r="23" spans="1:28">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B23" s="63">
        <v>1</v>
      </c>
    </row>
    <row r="24" spans="1:28">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B24" s="63">
        <v>1</v>
      </c>
    </row>
    <row r="25" spans="1:2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B25" s="63">
        <v>1</v>
      </c>
    </row>
    <row r="26" spans="1:2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B26" s="63">
        <v>1</v>
      </c>
    </row>
    <row r="27" spans="1:2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B27" s="63">
        <v>1</v>
      </c>
    </row>
    <row r="28" spans="1:2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B28" s="63">
        <v>1</v>
      </c>
    </row>
    <row r="29" spans="1:2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B29" s="63">
        <v>1</v>
      </c>
    </row>
    <row r="30" spans="1:2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B30" s="63">
        <v>1</v>
      </c>
    </row>
    <row r="31" spans="1:2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B31" s="63">
        <v>1</v>
      </c>
    </row>
    <row r="32" spans="1:2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B32" s="63">
        <v>1</v>
      </c>
    </row>
    <row r="33" spans="1:2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B33" s="63">
        <v>1</v>
      </c>
    </row>
    <row r="34" spans="1:2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B34" s="63">
        <v>1</v>
      </c>
    </row>
    <row r="35" spans="1:2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B35" s="63">
        <v>1</v>
      </c>
    </row>
    <row r="36" spans="1:2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B36" s="63">
        <v>1</v>
      </c>
    </row>
    <row r="37" spans="1:2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B37" s="63">
        <v>1</v>
      </c>
    </row>
    <row r="38" spans="1:2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B38" s="63">
        <v>1</v>
      </c>
    </row>
    <row r="39" spans="1:2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B39" s="63">
        <v>1</v>
      </c>
    </row>
    <row r="40" spans="1:2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B40" s="63">
        <v>1</v>
      </c>
    </row>
    <row r="41" spans="1:2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B41" s="63">
        <v>1</v>
      </c>
    </row>
    <row r="42" spans="1:2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B42" s="63">
        <v>1</v>
      </c>
    </row>
    <row r="43" spans="1:2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B43" s="63">
        <v>1</v>
      </c>
    </row>
    <row r="44" spans="1:2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B44" s="63">
        <v>1</v>
      </c>
    </row>
    <row r="45" spans="1:2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B45" s="63">
        <v>1</v>
      </c>
    </row>
    <row r="46" spans="1:2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B46" s="63">
        <v>1</v>
      </c>
    </row>
    <row r="47" spans="1:2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B47" s="63">
        <v>1</v>
      </c>
    </row>
    <row r="48" spans="1:2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B48" s="63">
        <v>1</v>
      </c>
    </row>
    <row r="49" spans="1:2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B49" s="63">
        <v>1</v>
      </c>
    </row>
    <row r="50" spans="1:2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B50" s="63">
        <v>1</v>
      </c>
    </row>
    <row r="51" spans="1:2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B51" s="63">
        <v>1</v>
      </c>
    </row>
    <row r="52" spans="1:2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B52" s="63">
        <v>1</v>
      </c>
    </row>
    <row r="53" spans="1:2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B53" s="63">
        <v>1</v>
      </c>
    </row>
    <row r="54" spans="1:2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B54" s="63">
        <v>1</v>
      </c>
    </row>
    <row r="55" spans="1:2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B55" s="63">
        <v>1</v>
      </c>
    </row>
    <row r="56" spans="1:2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B56" s="63">
        <v>1</v>
      </c>
    </row>
    <row r="57" spans="1:2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B57" s="63">
        <v>1</v>
      </c>
    </row>
    <row r="58" spans="1:2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B58" s="63">
        <v>1</v>
      </c>
    </row>
    <row r="59" spans="1:2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B59" s="63">
        <v>1</v>
      </c>
    </row>
    <row r="60" spans="1:28">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B60" s="63">
        <v>1</v>
      </c>
    </row>
    <row r="61" spans="1:28" ht="21"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B61" s="63">
        <v>1</v>
      </c>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B62" s="63">
        <v>1</v>
      </c>
    </row>
    <row r="63" spans="1:2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B63" s="63">
        <v>1</v>
      </c>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B64" s="63">
        <v>1</v>
      </c>
    </row>
    <row r="65" spans="1:44">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B65" s="63">
        <v>1</v>
      </c>
    </row>
    <row r="66" spans="1:44">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B66" s="63">
        <v>1</v>
      </c>
    </row>
    <row r="67" spans="1:44" ht="21"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B67" s="63">
        <v>1</v>
      </c>
    </row>
    <row r="68" spans="1:44"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B68" s="63">
        <v>1</v>
      </c>
    </row>
    <row r="69" spans="1:44" ht="21"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B69" s="63">
        <v>1</v>
      </c>
    </row>
    <row r="70" spans="1:44"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B70" s="63">
        <v>1</v>
      </c>
    </row>
    <row r="71" spans="1:44" ht="21"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B71" s="63">
        <v>1</v>
      </c>
    </row>
    <row r="72" spans="1:44">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B72" s="63">
        <v>1</v>
      </c>
    </row>
    <row r="73" spans="1:44" ht="15" customHeight="1">
      <c r="B73" s="586" t="s">
        <v>1223</v>
      </c>
      <c r="C73" s="601" t="s">
        <v>2012</v>
      </c>
      <c r="D73" s="601"/>
      <c r="E73" s="601"/>
      <c r="F73" s="601"/>
      <c r="G73" s="601"/>
      <c r="H73" s="602"/>
      <c r="I73" s="21"/>
      <c r="J73" s="587" t="s">
        <v>1223</v>
      </c>
      <c r="K73" s="603" t="s">
        <v>2011</v>
      </c>
      <c r="L73" s="603"/>
      <c r="M73" s="603"/>
      <c r="N73" s="603"/>
      <c r="O73" s="603"/>
      <c r="P73" s="604"/>
      <c r="Q73" s="21"/>
      <c r="R73" s="588" t="s">
        <v>1223</v>
      </c>
      <c r="S73" s="599" t="s">
        <v>2010</v>
      </c>
      <c r="T73" s="599"/>
      <c r="U73" s="599"/>
      <c r="V73" s="599"/>
      <c r="W73" s="599"/>
      <c r="X73" s="600"/>
      <c r="Y73" s="21"/>
      <c r="Z73" s="21"/>
      <c r="AA73" s="21"/>
      <c r="AB73" s="63">
        <v>1</v>
      </c>
      <c r="AE73" s="173"/>
      <c r="AF73" s="173"/>
      <c r="AG73" s="173"/>
      <c r="AH73" s="173"/>
      <c r="AI73" s="173"/>
      <c r="AJ73" s="173"/>
      <c r="AK73" s="173"/>
      <c r="AL73" s="173"/>
      <c r="AM73" s="173"/>
      <c r="AN73" s="173"/>
      <c r="AO73" s="173"/>
      <c r="AP73" s="173"/>
      <c r="AQ73" s="173"/>
      <c r="AR73" s="173"/>
    </row>
    <row r="74" spans="1:44" ht="15" customHeight="1">
      <c r="B74" s="586"/>
      <c r="C74" s="601"/>
      <c r="D74" s="601"/>
      <c r="E74" s="601"/>
      <c r="F74" s="601"/>
      <c r="G74" s="601"/>
      <c r="H74" s="602"/>
      <c r="I74" s="21"/>
      <c r="J74" s="587"/>
      <c r="K74" s="603"/>
      <c r="L74" s="603"/>
      <c r="M74" s="603"/>
      <c r="N74" s="603"/>
      <c r="O74" s="603"/>
      <c r="P74" s="604"/>
      <c r="Q74" s="21"/>
      <c r="R74" s="588"/>
      <c r="S74" s="599"/>
      <c r="T74" s="599"/>
      <c r="U74" s="599"/>
      <c r="V74" s="599"/>
      <c r="W74" s="599"/>
      <c r="X74" s="600"/>
      <c r="Y74" s="21"/>
      <c r="Z74" s="21"/>
      <c r="AA74" s="21"/>
      <c r="AB74" s="63">
        <v>1</v>
      </c>
      <c r="AE74" s="173"/>
      <c r="AF74" s="173"/>
      <c r="AG74" s="173"/>
      <c r="AH74" s="173"/>
      <c r="AI74" s="173"/>
      <c r="AJ74" s="173"/>
      <c r="AK74" s="173"/>
      <c r="AL74" s="173"/>
      <c r="AM74" s="173"/>
      <c r="AN74" s="173"/>
      <c r="AO74" s="173"/>
      <c r="AP74" s="173"/>
      <c r="AQ74" s="173"/>
      <c r="AR74" s="173"/>
    </row>
    <row r="75" spans="1:44" ht="15.75">
      <c r="B75" s="90"/>
      <c r="C75" s="90" t="s">
        <v>2009</v>
      </c>
      <c r="D75" s="21"/>
      <c r="E75" s="21"/>
      <c r="F75" s="21"/>
      <c r="G75" s="21"/>
      <c r="H75" s="21"/>
      <c r="I75" s="21"/>
      <c r="J75" s="90"/>
      <c r="K75" s="90" t="s">
        <v>2009</v>
      </c>
      <c r="L75" s="21"/>
      <c r="M75" s="21"/>
      <c r="N75" s="21"/>
      <c r="O75" s="21"/>
      <c r="P75" s="21"/>
      <c r="Q75" s="21"/>
      <c r="R75" s="90"/>
      <c r="S75" s="90" t="s">
        <v>2009</v>
      </c>
      <c r="T75" s="21"/>
      <c r="U75" s="21"/>
      <c r="V75" s="21"/>
      <c r="W75" s="21"/>
      <c r="X75" s="21"/>
      <c r="Y75" s="21"/>
      <c r="Z75" s="21"/>
      <c r="AA75" s="21"/>
      <c r="AB75" s="63">
        <v>1</v>
      </c>
      <c r="AE75" s="173"/>
      <c r="AF75" s="173"/>
      <c r="AG75" s="173"/>
      <c r="AH75" s="173"/>
      <c r="AI75" s="173"/>
      <c r="AJ75" s="173"/>
      <c r="AK75" s="173"/>
      <c r="AL75" s="173"/>
      <c r="AM75" s="173"/>
      <c r="AN75" s="173"/>
      <c r="AO75" s="173"/>
      <c r="AP75" s="173"/>
      <c r="AQ75" s="173"/>
      <c r="AR75" s="173"/>
    </row>
    <row r="76" spans="1:44">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B76" s="63">
        <v>1</v>
      </c>
      <c r="AE76" s="173"/>
      <c r="AF76" s="173"/>
      <c r="AG76" s="173"/>
      <c r="AH76" s="173"/>
      <c r="AI76" s="173"/>
      <c r="AJ76" s="173"/>
      <c r="AK76" s="173"/>
      <c r="AL76" s="173"/>
      <c r="AM76" s="173"/>
      <c r="AN76" s="173"/>
      <c r="AO76" s="173"/>
      <c r="AP76" s="173"/>
      <c r="AQ76" s="173"/>
      <c r="AR76" s="173"/>
    </row>
    <row r="77" spans="1:44" ht="15" customHeight="1">
      <c r="B77" s="586" t="s">
        <v>1223</v>
      </c>
      <c r="C77" s="595" t="s">
        <v>2008</v>
      </c>
      <c r="D77" s="595"/>
      <c r="E77" s="595"/>
      <c r="F77" s="595"/>
      <c r="G77" s="595"/>
      <c r="H77" s="596"/>
      <c r="I77" s="21"/>
      <c r="J77" s="587" t="s">
        <v>1223</v>
      </c>
      <c r="K77" s="589" t="s">
        <v>2007</v>
      </c>
      <c r="L77" s="589"/>
      <c r="M77" s="589"/>
      <c r="N77" s="589"/>
      <c r="O77" s="589"/>
      <c r="P77" s="590"/>
      <c r="Q77" s="21"/>
      <c r="R77" s="588" t="s">
        <v>1223</v>
      </c>
      <c r="S77" s="597" t="s">
        <v>2006</v>
      </c>
      <c r="T77" s="597"/>
      <c r="U77" s="597"/>
      <c r="V77" s="597"/>
      <c r="W77" s="597"/>
      <c r="X77" s="598"/>
      <c r="Y77" s="21"/>
      <c r="Z77" s="55" t="s">
        <v>2005</v>
      </c>
      <c r="AB77" s="63">
        <v>1</v>
      </c>
      <c r="AE77" s="173"/>
      <c r="AF77" s="173"/>
      <c r="AG77" s="173"/>
      <c r="AH77" s="173"/>
      <c r="AI77" s="173"/>
      <c r="AJ77" s="173"/>
      <c r="AK77" s="173"/>
      <c r="AL77" s="173"/>
      <c r="AM77" s="173"/>
      <c r="AN77" s="173"/>
      <c r="AO77" s="173"/>
      <c r="AP77" s="173"/>
      <c r="AQ77" s="173"/>
      <c r="AR77" s="173"/>
    </row>
    <row r="78" spans="1:44" ht="15" customHeight="1">
      <c r="B78" s="586"/>
      <c r="C78" s="595"/>
      <c r="D78" s="595"/>
      <c r="E78" s="595"/>
      <c r="F78" s="595"/>
      <c r="G78" s="595"/>
      <c r="H78" s="596"/>
      <c r="I78" s="21"/>
      <c r="J78" s="587"/>
      <c r="K78" s="589"/>
      <c r="L78" s="589"/>
      <c r="M78" s="589"/>
      <c r="N78" s="589"/>
      <c r="O78" s="589"/>
      <c r="P78" s="590"/>
      <c r="Q78" s="21"/>
      <c r="R78" s="588"/>
      <c r="S78" s="597"/>
      <c r="T78" s="597"/>
      <c r="U78" s="597"/>
      <c r="V78" s="597"/>
      <c r="W78" s="597"/>
      <c r="X78" s="598"/>
      <c r="Y78" s="21"/>
      <c r="Z78" s="55" t="s">
        <v>2005</v>
      </c>
      <c r="AB78" s="63">
        <v>1</v>
      </c>
      <c r="AE78" s="173"/>
      <c r="AF78" s="173"/>
      <c r="AG78" s="173"/>
      <c r="AH78" s="173"/>
      <c r="AI78" s="173"/>
      <c r="AJ78" s="173"/>
      <c r="AK78" s="173"/>
      <c r="AL78" s="173"/>
      <c r="AM78" s="173"/>
      <c r="AN78" s="173"/>
      <c r="AO78" s="173"/>
      <c r="AP78" s="173"/>
      <c r="AQ78" s="173"/>
      <c r="AR78" s="173"/>
    </row>
    <row r="79" spans="1:44">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63">
        <v>1</v>
      </c>
      <c r="AE79" s="173"/>
      <c r="AF79" s="173"/>
      <c r="AG79" s="173"/>
      <c r="AH79" s="173"/>
      <c r="AI79" s="173"/>
      <c r="AJ79" s="173"/>
      <c r="AK79" s="173"/>
      <c r="AL79" s="173"/>
      <c r="AM79" s="173"/>
      <c r="AN79" s="173"/>
      <c r="AO79" s="173"/>
      <c r="AP79" s="173"/>
      <c r="AQ79" s="173"/>
      <c r="AR79" s="173"/>
    </row>
    <row r="80" spans="1:44" ht="15" customHeight="1">
      <c r="B80" s="586" t="s">
        <v>1223</v>
      </c>
      <c r="C80" s="595" t="s">
        <v>2004</v>
      </c>
      <c r="D80" s="595"/>
      <c r="E80" s="595"/>
      <c r="F80" s="595"/>
      <c r="G80" s="595"/>
      <c r="H80" s="596"/>
      <c r="I80" s="21"/>
      <c r="J80" s="587" t="s">
        <v>1223</v>
      </c>
      <c r="K80" s="589" t="s">
        <v>2003</v>
      </c>
      <c r="L80" s="589"/>
      <c r="M80" s="589"/>
      <c r="N80" s="589"/>
      <c r="O80" s="589"/>
      <c r="P80" s="590"/>
      <c r="Q80" s="21"/>
      <c r="R80" s="588" t="s">
        <v>1223</v>
      </c>
      <c r="S80" s="597" t="s">
        <v>2002</v>
      </c>
      <c r="T80" s="597"/>
      <c r="U80" s="597"/>
      <c r="V80" s="597"/>
      <c r="W80" s="597"/>
      <c r="X80" s="598"/>
      <c r="Y80" s="21"/>
      <c r="Z80" s="21"/>
      <c r="AA80" s="21"/>
      <c r="AB80" s="63">
        <v>1</v>
      </c>
      <c r="AE80" s="173"/>
      <c r="AF80" s="173"/>
      <c r="AG80" s="173"/>
      <c r="AH80" s="173"/>
      <c r="AI80" s="173"/>
      <c r="AJ80" s="173"/>
      <c r="AK80" s="173"/>
      <c r="AL80" s="173"/>
      <c r="AM80" s="173"/>
      <c r="AN80" s="173"/>
      <c r="AO80" s="173"/>
      <c r="AP80" s="173"/>
      <c r="AQ80" s="173"/>
      <c r="AR80" s="173"/>
    </row>
    <row r="81" spans="2:44" ht="15" customHeight="1">
      <c r="B81" s="586"/>
      <c r="C81" s="595"/>
      <c r="D81" s="595"/>
      <c r="E81" s="595"/>
      <c r="F81" s="595"/>
      <c r="G81" s="595"/>
      <c r="H81" s="596"/>
      <c r="I81" s="21"/>
      <c r="J81" s="587"/>
      <c r="K81" s="589"/>
      <c r="L81" s="589"/>
      <c r="M81" s="589"/>
      <c r="N81" s="589"/>
      <c r="O81" s="589"/>
      <c r="P81" s="590"/>
      <c r="Q81" s="21"/>
      <c r="R81" s="588"/>
      <c r="S81" s="597"/>
      <c r="T81" s="597"/>
      <c r="U81" s="597"/>
      <c r="V81" s="597"/>
      <c r="W81" s="597"/>
      <c r="X81" s="598"/>
      <c r="Y81" s="21"/>
      <c r="Z81" s="21"/>
      <c r="AA81" s="21"/>
      <c r="AB81" s="63">
        <v>1</v>
      </c>
      <c r="AE81" s="173"/>
      <c r="AF81" s="173"/>
      <c r="AG81" s="173"/>
      <c r="AH81" s="173"/>
      <c r="AI81" s="173"/>
      <c r="AJ81" s="173"/>
      <c r="AK81" s="173"/>
      <c r="AL81" s="173"/>
      <c r="AM81" s="173"/>
      <c r="AN81" s="173"/>
      <c r="AO81" s="173"/>
      <c r="AP81" s="173"/>
      <c r="AQ81" s="173"/>
      <c r="AR81" s="173"/>
    </row>
    <row r="82" spans="2:44">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63">
        <v>1</v>
      </c>
      <c r="AE82" s="173"/>
      <c r="AF82" s="173"/>
      <c r="AG82" s="173"/>
      <c r="AH82" s="173"/>
      <c r="AI82" s="173"/>
      <c r="AJ82" s="173"/>
      <c r="AK82" s="173"/>
      <c r="AL82" s="173"/>
      <c r="AM82" s="173"/>
      <c r="AN82" s="173"/>
      <c r="AO82" s="173"/>
      <c r="AP82" s="173"/>
      <c r="AQ82" s="173"/>
      <c r="AR82" s="173"/>
    </row>
    <row r="83" spans="2:44" ht="15" customHeight="1">
      <c r="B83" s="586" t="s">
        <v>1223</v>
      </c>
      <c r="C83" s="595" t="s">
        <v>2001</v>
      </c>
      <c r="D83" s="595"/>
      <c r="E83" s="595"/>
      <c r="F83" s="595"/>
      <c r="G83" s="595"/>
      <c r="H83" s="596"/>
      <c r="I83" s="21"/>
      <c r="J83" s="587" t="s">
        <v>1223</v>
      </c>
      <c r="K83" s="589" t="s">
        <v>2000</v>
      </c>
      <c r="L83" s="589"/>
      <c r="M83" s="589"/>
      <c r="N83" s="589"/>
      <c r="O83" s="589"/>
      <c r="P83" s="590"/>
      <c r="Q83" s="21"/>
      <c r="R83" s="588" t="s">
        <v>1223</v>
      </c>
      <c r="S83" s="597" t="s">
        <v>1999</v>
      </c>
      <c r="T83" s="597"/>
      <c r="U83" s="597"/>
      <c r="V83" s="597"/>
      <c r="W83" s="597"/>
      <c r="X83" s="598"/>
      <c r="Y83" s="21"/>
      <c r="Z83" s="21"/>
      <c r="AA83" s="21"/>
      <c r="AB83" s="63">
        <v>1</v>
      </c>
      <c r="AE83" s="173"/>
      <c r="AF83" s="173"/>
      <c r="AG83" s="173"/>
      <c r="AH83" s="173"/>
      <c r="AI83" s="173"/>
      <c r="AJ83" s="173"/>
      <c r="AK83" s="173"/>
      <c r="AL83" s="173"/>
      <c r="AM83" s="173"/>
      <c r="AN83" s="173"/>
      <c r="AO83" s="173"/>
      <c r="AP83" s="173"/>
      <c r="AQ83" s="173"/>
      <c r="AR83" s="173"/>
    </row>
    <row r="84" spans="2:44" ht="15" customHeight="1">
      <c r="B84" s="586"/>
      <c r="C84" s="595"/>
      <c r="D84" s="595"/>
      <c r="E84" s="595"/>
      <c r="F84" s="595"/>
      <c r="G84" s="595"/>
      <c r="H84" s="596"/>
      <c r="I84" s="21"/>
      <c r="J84" s="587"/>
      <c r="K84" s="589"/>
      <c r="L84" s="589"/>
      <c r="M84" s="589"/>
      <c r="N84" s="589"/>
      <c r="O84" s="589"/>
      <c r="P84" s="590"/>
      <c r="Q84" s="21"/>
      <c r="R84" s="588"/>
      <c r="S84" s="597"/>
      <c r="T84" s="597"/>
      <c r="U84" s="597"/>
      <c r="V84" s="597"/>
      <c r="W84" s="597"/>
      <c r="X84" s="598"/>
      <c r="Y84" s="21"/>
      <c r="Z84" s="21"/>
      <c r="AA84" s="21"/>
      <c r="AB84" s="63">
        <v>1</v>
      </c>
      <c r="AE84" s="173"/>
      <c r="AF84" s="173"/>
      <c r="AG84" s="173"/>
      <c r="AH84" s="173"/>
      <c r="AI84" s="173"/>
      <c r="AJ84" s="173"/>
      <c r="AK84" s="173"/>
      <c r="AL84" s="173"/>
      <c r="AM84" s="173"/>
      <c r="AN84" s="173"/>
      <c r="AO84" s="173"/>
      <c r="AP84" s="173"/>
      <c r="AQ84" s="173"/>
      <c r="AR84" s="173"/>
    </row>
    <row r="85" spans="2:44">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63">
        <v>1</v>
      </c>
      <c r="AE85" s="173"/>
      <c r="AF85" s="173"/>
      <c r="AG85" s="173"/>
      <c r="AH85" s="173"/>
      <c r="AI85" s="173"/>
      <c r="AJ85" s="173"/>
      <c r="AK85" s="173"/>
      <c r="AL85" s="173"/>
      <c r="AM85" s="173"/>
      <c r="AN85" s="173"/>
      <c r="AO85" s="173"/>
      <c r="AP85" s="173"/>
      <c r="AQ85" s="173"/>
      <c r="AR85" s="173"/>
    </row>
    <row r="86" spans="2:44" ht="15" customHeight="1">
      <c r="B86" s="586" t="s">
        <v>1223</v>
      </c>
      <c r="C86" s="595" t="s">
        <v>1998</v>
      </c>
      <c r="D86" s="595"/>
      <c r="E86" s="595"/>
      <c r="F86" s="595"/>
      <c r="G86" s="595"/>
      <c r="H86" s="596"/>
      <c r="I86" s="21"/>
      <c r="J86" s="587" t="s">
        <v>1223</v>
      </c>
      <c r="K86" s="589" t="s">
        <v>1997</v>
      </c>
      <c r="L86" s="589"/>
      <c r="M86" s="589"/>
      <c r="N86" s="589"/>
      <c r="O86" s="589"/>
      <c r="P86" s="590"/>
      <c r="Q86" s="21"/>
      <c r="R86" s="588" t="s">
        <v>1223</v>
      </c>
      <c r="S86" s="597" t="s">
        <v>1996</v>
      </c>
      <c r="T86" s="597"/>
      <c r="U86" s="597"/>
      <c r="V86" s="597"/>
      <c r="W86" s="597"/>
      <c r="X86" s="598"/>
      <c r="Y86" s="21"/>
      <c r="Z86" s="21"/>
      <c r="AA86" s="21"/>
      <c r="AB86" s="63">
        <v>1</v>
      </c>
      <c r="AE86" s="173"/>
      <c r="AF86" s="173"/>
      <c r="AG86" s="173"/>
      <c r="AH86" s="173"/>
      <c r="AI86" s="173"/>
      <c r="AJ86" s="173"/>
      <c r="AK86" s="173"/>
      <c r="AL86" s="173"/>
      <c r="AM86" s="173"/>
      <c r="AN86" s="173"/>
      <c r="AO86" s="173"/>
      <c r="AP86" s="173"/>
      <c r="AQ86" s="173"/>
      <c r="AR86" s="173"/>
    </row>
    <row r="87" spans="2:44" ht="15" customHeight="1">
      <c r="B87" s="586"/>
      <c r="C87" s="595"/>
      <c r="D87" s="595"/>
      <c r="E87" s="595"/>
      <c r="F87" s="595"/>
      <c r="G87" s="595"/>
      <c r="H87" s="596"/>
      <c r="I87" s="21"/>
      <c r="J87" s="587"/>
      <c r="K87" s="589"/>
      <c r="L87" s="589"/>
      <c r="M87" s="589"/>
      <c r="N87" s="589"/>
      <c r="O87" s="589"/>
      <c r="P87" s="590"/>
      <c r="Q87" s="21"/>
      <c r="R87" s="588"/>
      <c r="S87" s="597"/>
      <c r="T87" s="597"/>
      <c r="U87" s="597"/>
      <c r="V87" s="597"/>
      <c r="W87" s="597"/>
      <c r="X87" s="598"/>
      <c r="Y87" s="21"/>
      <c r="Z87" s="21"/>
      <c r="AA87" s="21"/>
      <c r="AB87" s="63">
        <v>1</v>
      </c>
      <c r="AE87" s="173"/>
      <c r="AF87" s="173"/>
      <c r="AG87" s="173"/>
      <c r="AH87" s="173"/>
      <c r="AI87" s="173"/>
      <c r="AJ87" s="173"/>
      <c r="AK87" s="173"/>
      <c r="AL87" s="173"/>
      <c r="AM87" s="173"/>
      <c r="AN87" s="173"/>
      <c r="AO87" s="173"/>
      <c r="AP87" s="173"/>
      <c r="AQ87" s="173"/>
      <c r="AR87" s="173"/>
    </row>
    <row r="88" spans="2:44">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63">
        <v>1</v>
      </c>
      <c r="AE88" s="173"/>
      <c r="AF88" s="173"/>
      <c r="AG88" s="173"/>
      <c r="AH88" s="173"/>
      <c r="AI88" s="173"/>
      <c r="AJ88" s="173"/>
      <c r="AK88" s="173"/>
      <c r="AL88" s="173"/>
      <c r="AM88" s="173"/>
      <c r="AN88" s="173"/>
      <c r="AO88" s="173"/>
      <c r="AP88" s="173"/>
      <c r="AQ88" s="173"/>
      <c r="AR88" s="173"/>
    </row>
    <row r="89" spans="2:44" ht="15" customHeight="1">
      <c r="B89" s="586" t="s">
        <v>1223</v>
      </c>
      <c r="C89" s="595" t="s">
        <v>1995</v>
      </c>
      <c r="D89" s="595"/>
      <c r="E89" s="595"/>
      <c r="F89" s="595"/>
      <c r="G89" s="595"/>
      <c r="H89" s="596"/>
      <c r="I89" s="21"/>
      <c r="J89" s="587" t="s">
        <v>1223</v>
      </c>
      <c r="K89" s="589" t="s">
        <v>1994</v>
      </c>
      <c r="L89" s="589"/>
      <c r="M89" s="589"/>
      <c r="N89" s="589"/>
      <c r="O89" s="589"/>
      <c r="P89" s="590"/>
      <c r="Q89" s="21"/>
      <c r="R89" s="588" t="s">
        <v>1223</v>
      </c>
      <c r="S89" s="597" t="s">
        <v>1993</v>
      </c>
      <c r="T89" s="597"/>
      <c r="U89" s="597"/>
      <c r="V89" s="597"/>
      <c r="W89" s="597"/>
      <c r="X89" s="598"/>
      <c r="Y89" s="21"/>
      <c r="Z89" s="21"/>
      <c r="AA89" s="21"/>
      <c r="AB89" s="63">
        <v>1</v>
      </c>
      <c r="AE89" s="173"/>
      <c r="AF89" s="173"/>
      <c r="AG89" s="173"/>
      <c r="AH89" s="173"/>
      <c r="AI89" s="173"/>
      <c r="AJ89" s="173"/>
      <c r="AK89" s="173"/>
      <c r="AL89" s="173"/>
      <c r="AM89" s="173"/>
      <c r="AN89" s="173"/>
      <c r="AO89" s="173"/>
      <c r="AP89" s="173"/>
      <c r="AQ89" s="173"/>
      <c r="AR89" s="173"/>
    </row>
    <row r="90" spans="2:44" ht="15" customHeight="1">
      <c r="B90" s="586"/>
      <c r="C90" s="595"/>
      <c r="D90" s="595"/>
      <c r="E90" s="595"/>
      <c r="F90" s="595"/>
      <c r="G90" s="595"/>
      <c r="H90" s="596"/>
      <c r="I90" s="21"/>
      <c r="J90" s="587"/>
      <c r="K90" s="589"/>
      <c r="L90" s="589"/>
      <c r="M90" s="589"/>
      <c r="N90" s="589"/>
      <c r="O90" s="589"/>
      <c r="P90" s="590"/>
      <c r="Q90" s="21"/>
      <c r="R90" s="588"/>
      <c r="S90" s="597"/>
      <c r="T90" s="597"/>
      <c r="U90" s="597"/>
      <c r="V90" s="597"/>
      <c r="W90" s="597"/>
      <c r="X90" s="598"/>
      <c r="Y90" s="21"/>
      <c r="Z90" s="21"/>
      <c r="AA90" s="21"/>
      <c r="AB90" s="63">
        <v>1</v>
      </c>
      <c r="AE90" s="173"/>
      <c r="AF90" s="173"/>
      <c r="AG90" s="173"/>
      <c r="AH90" s="173"/>
      <c r="AI90" s="173"/>
      <c r="AJ90" s="173"/>
      <c r="AK90" s="173"/>
      <c r="AL90" s="173"/>
      <c r="AM90" s="173"/>
      <c r="AN90" s="173"/>
      <c r="AO90" s="173"/>
      <c r="AP90" s="173"/>
      <c r="AQ90" s="173"/>
      <c r="AR90" s="173"/>
    </row>
    <row r="91" spans="2:44">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63">
        <v>1</v>
      </c>
      <c r="AE91" s="173"/>
      <c r="AF91" s="173"/>
      <c r="AG91" s="173"/>
      <c r="AH91" s="173"/>
      <c r="AI91" s="173"/>
      <c r="AJ91" s="173"/>
      <c r="AK91" s="173"/>
      <c r="AL91" s="173"/>
      <c r="AM91" s="173"/>
      <c r="AN91" s="173"/>
      <c r="AO91" s="173"/>
      <c r="AP91" s="173"/>
      <c r="AQ91" s="173"/>
      <c r="AR91" s="173"/>
    </row>
    <row r="92" spans="2:44" ht="15.75" customHeight="1" thickBot="1">
      <c r="B92" s="280">
        <v>3</v>
      </c>
      <c r="C92" s="280">
        <v>11</v>
      </c>
      <c r="D92" s="280">
        <v>11</v>
      </c>
      <c r="E92" s="280">
        <v>11</v>
      </c>
      <c r="F92" s="280">
        <v>11</v>
      </c>
      <c r="G92" s="280">
        <v>12</v>
      </c>
      <c r="H92" s="280">
        <v>40</v>
      </c>
      <c r="I92" s="21"/>
      <c r="J92" s="587" t="s">
        <v>1223</v>
      </c>
      <c r="K92" s="589" t="s">
        <v>1992</v>
      </c>
      <c r="L92" s="589"/>
      <c r="M92" s="589"/>
      <c r="N92" s="589"/>
      <c r="O92" s="589"/>
      <c r="P92" s="590"/>
      <c r="Q92" s="21"/>
      <c r="R92" s="588" t="s">
        <v>1223</v>
      </c>
      <c r="S92" s="597" t="s">
        <v>1991</v>
      </c>
      <c r="T92" s="597"/>
      <c r="U92" s="597"/>
      <c r="V92" s="597"/>
      <c r="W92" s="597"/>
      <c r="X92" s="598"/>
      <c r="Y92" s="21"/>
      <c r="Z92" s="21"/>
      <c r="AA92" s="21"/>
      <c r="AB92" s="63">
        <v>1</v>
      </c>
      <c r="AE92" s="173"/>
      <c r="AF92" s="173"/>
      <c r="AG92" s="173"/>
      <c r="AH92" s="173"/>
      <c r="AI92" s="173"/>
      <c r="AJ92" s="173"/>
      <c r="AK92" s="173"/>
      <c r="AL92" s="173"/>
      <c r="AM92" s="173"/>
      <c r="AN92" s="173"/>
      <c r="AO92" s="173"/>
      <c r="AP92" s="173"/>
      <c r="AQ92" s="173"/>
      <c r="AR92" s="173"/>
    </row>
    <row r="93" spans="2:44" ht="15" customHeight="1">
      <c r="B93" s="21"/>
      <c r="C93" s="21"/>
      <c r="D93" s="21"/>
      <c r="E93" s="21"/>
      <c r="F93" s="21"/>
      <c r="G93" s="21"/>
      <c r="H93" s="21"/>
      <c r="I93" s="21"/>
      <c r="J93" s="587"/>
      <c r="K93" s="589"/>
      <c r="L93" s="589"/>
      <c r="M93" s="589"/>
      <c r="N93" s="589"/>
      <c r="O93" s="589"/>
      <c r="P93" s="590"/>
      <c r="Q93" s="21"/>
      <c r="R93" s="588"/>
      <c r="S93" s="597"/>
      <c r="T93" s="597"/>
      <c r="U93" s="597"/>
      <c r="V93" s="597"/>
      <c r="W93" s="597"/>
      <c r="X93" s="598"/>
      <c r="Y93" s="21"/>
      <c r="Z93" s="21"/>
      <c r="AA93" s="21"/>
      <c r="AB93" s="63">
        <v>1</v>
      </c>
      <c r="AE93" s="173"/>
      <c r="AF93" s="173"/>
      <c r="AG93" s="173"/>
      <c r="AH93" s="173"/>
      <c r="AI93" s="173"/>
      <c r="AJ93" s="173"/>
      <c r="AK93" s="173"/>
      <c r="AL93" s="173"/>
      <c r="AM93" s="173"/>
      <c r="AN93" s="173"/>
      <c r="AO93" s="173"/>
      <c r="AP93" s="173"/>
      <c r="AQ93" s="173"/>
      <c r="AR93" s="173"/>
    </row>
    <row r="94" spans="2:44" ht="15.75">
      <c r="B94" s="90" t="s">
        <v>1990</v>
      </c>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63">
        <v>1</v>
      </c>
      <c r="AE94" s="173"/>
      <c r="AF94" s="173"/>
      <c r="AG94" s="173"/>
      <c r="AH94" s="173"/>
      <c r="AI94" s="173"/>
      <c r="AJ94" s="173"/>
      <c r="AK94" s="173"/>
      <c r="AL94" s="173"/>
      <c r="AM94" s="173"/>
      <c r="AN94" s="173"/>
      <c r="AO94" s="173"/>
      <c r="AP94" s="173"/>
      <c r="AQ94" s="173"/>
      <c r="AR94" s="173"/>
    </row>
    <row r="95" spans="2:44" ht="15.75" customHeight="1" thickBot="1">
      <c r="B95" s="584" t="s">
        <v>1987</v>
      </c>
      <c r="C95" s="591" t="s">
        <v>1989</v>
      </c>
      <c r="D95" s="591"/>
      <c r="E95" s="591"/>
      <c r="F95" s="591"/>
      <c r="G95" s="591"/>
      <c r="H95" s="592"/>
      <c r="I95" s="21"/>
      <c r="J95" s="587" t="s">
        <v>1223</v>
      </c>
      <c r="K95" s="589" t="s">
        <v>1988</v>
      </c>
      <c r="L95" s="589"/>
      <c r="M95" s="589"/>
      <c r="N95" s="589"/>
      <c r="O95" s="589"/>
      <c r="P95" s="590"/>
      <c r="Q95" s="21"/>
      <c r="R95" s="280">
        <v>3</v>
      </c>
      <c r="S95" s="280">
        <v>11</v>
      </c>
      <c r="T95" s="280">
        <v>11</v>
      </c>
      <c r="U95" s="280">
        <v>11</v>
      </c>
      <c r="V95" s="280">
        <v>11</v>
      </c>
      <c r="W95" s="280">
        <v>12</v>
      </c>
      <c r="X95" s="280">
        <v>40</v>
      </c>
      <c r="Y95" s="21"/>
      <c r="Z95" s="21"/>
      <c r="AA95" s="21"/>
      <c r="AB95" s="63">
        <v>1</v>
      </c>
      <c r="AE95" s="173"/>
      <c r="AF95" s="173"/>
      <c r="AG95" s="173"/>
      <c r="AH95" s="173"/>
      <c r="AI95" s="173"/>
      <c r="AJ95" s="173"/>
      <c r="AK95" s="173"/>
      <c r="AL95" s="173"/>
      <c r="AM95" s="173"/>
      <c r="AN95" s="173"/>
      <c r="AO95" s="173"/>
      <c r="AP95" s="173"/>
      <c r="AQ95" s="173"/>
      <c r="AR95" s="173"/>
    </row>
    <row r="96" spans="2:44" ht="15" customHeight="1">
      <c r="B96" s="584"/>
      <c r="C96" s="591"/>
      <c r="D96" s="591"/>
      <c r="E96" s="591"/>
      <c r="F96" s="591"/>
      <c r="G96" s="591"/>
      <c r="H96" s="592"/>
      <c r="I96" s="21"/>
      <c r="J96" s="587"/>
      <c r="K96" s="589"/>
      <c r="L96" s="589"/>
      <c r="M96" s="589"/>
      <c r="N96" s="589"/>
      <c r="O96" s="589"/>
      <c r="P96" s="590"/>
      <c r="Q96" s="21"/>
      <c r="R96" s="21"/>
      <c r="S96" s="21"/>
      <c r="T96" s="21"/>
      <c r="U96" s="21"/>
      <c r="V96" s="21"/>
      <c r="W96" s="21"/>
      <c r="X96" s="21"/>
      <c r="Y96" s="21"/>
      <c r="Z96" s="21"/>
      <c r="AA96" s="21"/>
      <c r="AB96" s="63">
        <v>1</v>
      </c>
      <c r="AE96" s="173"/>
      <c r="AF96" s="173"/>
      <c r="AG96" s="173"/>
      <c r="AH96" s="173"/>
      <c r="AI96" s="173"/>
      <c r="AJ96" s="173"/>
      <c r="AK96" s="173"/>
      <c r="AL96" s="173"/>
      <c r="AM96" s="173"/>
      <c r="AN96" s="173"/>
      <c r="AO96" s="173"/>
      <c r="AP96" s="173"/>
      <c r="AQ96" s="173"/>
      <c r="AR96" s="173"/>
    </row>
    <row r="97" spans="1:44">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63">
        <v>1</v>
      </c>
      <c r="AE97" s="173"/>
      <c r="AF97" s="173"/>
      <c r="AG97" s="173"/>
      <c r="AH97" s="173"/>
      <c r="AI97" s="173"/>
      <c r="AJ97" s="173"/>
      <c r="AK97" s="173"/>
      <c r="AL97" s="173"/>
      <c r="AM97" s="173"/>
      <c r="AN97" s="173"/>
      <c r="AO97" s="173"/>
      <c r="AP97" s="173"/>
      <c r="AQ97" s="173"/>
      <c r="AR97" s="173"/>
    </row>
    <row r="98" spans="1:44" ht="15" customHeight="1">
      <c r="B98" s="584" t="s">
        <v>1987</v>
      </c>
      <c r="C98" s="591" t="s">
        <v>1986</v>
      </c>
      <c r="D98" s="591"/>
      <c r="E98" s="591"/>
      <c r="F98" s="591"/>
      <c r="G98" s="591"/>
      <c r="H98" s="592"/>
      <c r="I98" s="21"/>
      <c r="J98" s="587" t="s">
        <v>1223</v>
      </c>
      <c r="K98" s="589" t="s">
        <v>1985</v>
      </c>
      <c r="L98" s="589"/>
      <c r="M98" s="589"/>
      <c r="N98" s="589"/>
      <c r="O98" s="589"/>
      <c r="P98" s="590"/>
      <c r="Q98" s="21"/>
      <c r="R98" s="21"/>
      <c r="S98" s="21"/>
      <c r="T98" s="21"/>
      <c r="U98" s="21"/>
      <c r="V98" s="21"/>
      <c r="W98" s="21"/>
      <c r="X98" s="21"/>
      <c r="Y98" s="21"/>
      <c r="Z98" s="21"/>
      <c r="AA98" s="21"/>
      <c r="AB98" s="63">
        <v>1</v>
      </c>
      <c r="AE98" s="173"/>
      <c r="AF98" s="173"/>
      <c r="AG98" s="173"/>
      <c r="AH98" s="173"/>
      <c r="AI98" s="173"/>
      <c r="AJ98" s="173"/>
      <c r="AK98" s="173"/>
      <c r="AL98" s="173"/>
      <c r="AM98" s="173"/>
      <c r="AN98" s="173"/>
      <c r="AO98" s="173"/>
      <c r="AP98" s="173"/>
      <c r="AQ98" s="173"/>
      <c r="AR98" s="173"/>
    </row>
    <row r="99" spans="1:44" ht="15" customHeight="1">
      <c r="B99" s="584"/>
      <c r="C99" s="591"/>
      <c r="D99" s="591"/>
      <c r="E99" s="591"/>
      <c r="F99" s="591"/>
      <c r="G99" s="591"/>
      <c r="H99" s="592"/>
      <c r="I99" s="21"/>
      <c r="J99" s="587"/>
      <c r="K99" s="589"/>
      <c r="L99" s="589"/>
      <c r="M99" s="589"/>
      <c r="N99" s="589"/>
      <c r="O99" s="589"/>
      <c r="P99" s="590"/>
      <c r="Q99" s="21"/>
      <c r="R99" s="21"/>
      <c r="S99" s="21"/>
      <c r="T99" s="21"/>
      <c r="U99" s="21"/>
      <c r="V99" s="21"/>
      <c r="W99" s="21"/>
      <c r="X99" s="21"/>
      <c r="Y99" s="21"/>
      <c r="Z99" s="21"/>
      <c r="AA99" s="21"/>
      <c r="AB99" s="63">
        <v>1</v>
      </c>
      <c r="AE99" s="173"/>
      <c r="AJ99" s="173"/>
      <c r="AK99" s="173"/>
      <c r="AL99" s="173"/>
      <c r="AM99" s="173"/>
      <c r="AN99" s="173"/>
      <c r="AO99" s="173"/>
      <c r="AP99" s="173"/>
      <c r="AQ99" s="173"/>
      <c r="AR99" s="173"/>
    </row>
    <row r="100" spans="1:44">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63">
        <v>1</v>
      </c>
      <c r="AE100" s="173"/>
      <c r="AJ100" s="173"/>
      <c r="AK100" s="173"/>
      <c r="AL100" s="173"/>
      <c r="AM100" s="173"/>
      <c r="AN100" s="173"/>
      <c r="AO100" s="173"/>
      <c r="AP100" s="173"/>
      <c r="AQ100" s="173"/>
      <c r="AR100" s="173"/>
    </row>
    <row r="101" spans="1:44" ht="15" customHeight="1">
      <c r="B101" s="585" t="s">
        <v>1983</v>
      </c>
      <c r="C101" s="593" t="s">
        <v>1984</v>
      </c>
      <c r="D101" s="593"/>
      <c r="E101" s="593"/>
      <c r="F101" s="593"/>
      <c r="G101" s="593"/>
      <c r="H101" s="594"/>
      <c r="I101" s="21"/>
      <c r="J101" s="587" t="s">
        <v>1223</v>
      </c>
      <c r="K101" s="589"/>
      <c r="L101" s="589"/>
      <c r="M101" s="589"/>
      <c r="N101" s="589"/>
      <c r="O101" s="589"/>
      <c r="P101" s="590"/>
      <c r="Q101" s="21"/>
      <c r="R101" s="21"/>
      <c r="S101" s="21"/>
      <c r="T101" s="21"/>
      <c r="U101" s="21"/>
      <c r="V101" s="21"/>
      <c r="W101" s="21"/>
      <c r="X101" s="21"/>
      <c r="Y101" s="21"/>
      <c r="Z101" s="21"/>
      <c r="AA101" s="21"/>
      <c r="AB101" s="63">
        <v>1</v>
      </c>
      <c r="AE101" s="173"/>
      <c r="AJ101" s="173"/>
      <c r="AK101" s="173"/>
      <c r="AL101" s="173"/>
      <c r="AM101" s="173"/>
      <c r="AN101" s="173"/>
      <c r="AO101" s="173"/>
      <c r="AP101" s="173"/>
      <c r="AQ101" s="173"/>
      <c r="AR101" s="173"/>
    </row>
    <row r="102" spans="1:44" ht="15" customHeight="1">
      <c r="B102" s="585"/>
      <c r="C102" s="593"/>
      <c r="D102" s="593"/>
      <c r="E102" s="593"/>
      <c r="F102" s="593"/>
      <c r="G102" s="593"/>
      <c r="H102" s="594"/>
      <c r="I102" s="21"/>
      <c r="J102" s="587"/>
      <c r="K102" s="589"/>
      <c r="L102" s="589"/>
      <c r="M102" s="589"/>
      <c r="N102" s="589"/>
      <c r="O102" s="589"/>
      <c r="P102" s="590"/>
      <c r="Q102" s="21"/>
      <c r="R102" s="21"/>
      <c r="S102" s="21"/>
      <c r="T102" s="21"/>
      <c r="U102" s="21"/>
      <c r="V102" s="21"/>
      <c r="W102" s="21"/>
      <c r="X102" s="21"/>
      <c r="Y102" s="21"/>
      <c r="Z102" s="21"/>
      <c r="AA102" s="21"/>
      <c r="AB102" s="63">
        <v>1</v>
      </c>
      <c r="AE102" s="173"/>
      <c r="AJ102" s="173"/>
      <c r="AK102" s="173"/>
      <c r="AL102" s="173"/>
      <c r="AM102" s="173"/>
      <c r="AN102" s="173"/>
      <c r="AO102" s="173"/>
      <c r="AP102" s="173"/>
      <c r="AQ102" s="173"/>
      <c r="AR102" s="173"/>
    </row>
    <row r="103" spans="1:44">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63">
        <v>1</v>
      </c>
      <c r="AE103" s="173"/>
      <c r="AJ103" s="173"/>
      <c r="AK103" s="173"/>
      <c r="AL103" s="173"/>
      <c r="AM103" s="173"/>
      <c r="AN103" s="173"/>
      <c r="AO103" s="173"/>
      <c r="AP103" s="173"/>
      <c r="AQ103" s="173"/>
      <c r="AR103" s="173"/>
    </row>
    <row r="104" spans="1:44" ht="15" customHeight="1">
      <c r="B104" s="585" t="s">
        <v>1983</v>
      </c>
      <c r="C104" s="593" t="s">
        <v>1982</v>
      </c>
      <c r="D104" s="593"/>
      <c r="E104" s="593"/>
      <c r="F104" s="593"/>
      <c r="G104" s="593"/>
      <c r="H104" s="594"/>
      <c r="I104" s="21"/>
      <c r="J104" s="587" t="s">
        <v>1223</v>
      </c>
      <c r="K104" s="589"/>
      <c r="L104" s="589"/>
      <c r="M104" s="589"/>
      <c r="N104" s="589"/>
      <c r="O104" s="589"/>
      <c r="P104" s="590"/>
      <c r="Q104" s="21"/>
      <c r="R104" s="21"/>
      <c r="S104" s="21"/>
      <c r="T104" s="21"/>
      <c r="U104" s="21"/>
      <c r="V104" s="21"/>
      <c r="W104" s="21"/>
      <c r="X104" s="21"/>
      <c r="Y104" s="21"/>
      <c r="Z104" s="21"/>
      <c r="AA104" s="21"/>
      <c r="AB104" s="63">
        <v>1</v>
      </c>
      <c r="AE104" s="173"/>
      <c r="AJ104" s="173"/>
      <c r="AK104" s="173"/>
      <c r="AL104" s="173"/>
      <c r="AM104" s="173"/>
      <c r="AN104" s="173"/>
      <c r="AO104" s="173"/>
      <c r="AP104" s="173"/>
      <c r="AQ104" s="173"/>
      <c r="AR104" s="173"/>
    </row>
    <row r="105" spans="1:44" ht="15" customHeight="1">
      <c r="B105" s="585"/>
      <c r="C105" s="593"/>
      <c r="D105" s="593"/>
      <c r="E105" s="593"/>
      <c r="F105" s="593"/>
      <c r="G105" s="593"/>
      <c r="H105" s="594"/>
      <c r="I105" s="21"/>
      <c r="J105" s="587"/>
      <c r="K105" s="589"/>
      <c r="L105" s="589"/>
      <c r="M105" s="589"/>
      <c r="N105" s="589"/>
      <c r="O105" s="589"/>
      <c r="P105" s="590"/>
      <c r="Q105" s="21"/>
      <c r="R105" s="21"/>
      <c r="S105" s="21"/>
      <c r="T105" s="21"/>
      <c r="U105" s="21"/>
      <c r="V105" s="21"/>
      <c r="W105" s="21"/>
      <c r="X105" s="21"/>
      <c r="Y105" s="21"/>
      <c r="Z105" s="21"/>
      <c r="AA105" s="21"/>
      <c r="AB105" s="63">
        <v>1</v>
      </c>
      <c r="AE105" s="173"/>
      <c r="AJ105" s="173"/>
      <c r="AK105" s="173"/>
      <c r="AL105" s="173"/>
      <c r="AM105" s="173"/>
      <c r="AN105" s="173"/>
      <c r="AO105" s="173"/>
      <c r="AP105" s="173"/>
      <c r="AQ105" s="173"/>
      <c r="AR105" s="173"/>
    </row>
    <row r="106" spans="1:44">
      <c r="S106" s="21"/>
      <c r="T106" s="21"/>
      <c r="U106" s="21"/>
      <c r="V106" s="21"/>
      <c r="W106" s="21"/>
      <c r="X106" s="21"/>
      <c r="Y106" s="21"/>
      <c r="Z106" s="21"/>
      <c r="AA106" s="21"/>
      <c r="AB106" s="63">
        <v>1</v>
      </c>
      <c r="AE106" s="173"/>
      <c r="AJ106" s="173"/>
      <c r="AK106" s="173"/>
      <c r="AL106" s="173"/>
      <c r="AM106" s="173"/>
      <c r="AN106" s="173"/>
      <c r="AO106" s="173"/>
      <c r="AP106" s="173"/>
      <c r="AQ106" s="173"/>
      <c r="AR106" s="173"/>
    </row>
    <row r="107" spans="1:44">
      <c r="A107" s="47"/>
      <c r="B107" s="21"/>
      <c r="C107" s="279" t="s">
        <v>426</v>
      </c>
      <c r="D107" s="21"/>
      <c r="H107" s="47"/>
      <c r="M107" s="21"/>
      <c r="O107" s="21"/>
      <c r="P107" s="21"/>
      <c r="Q107" s="279" t="s">
        <v>426</v>
      </c>
      <c r="R107" s="21"/>
      <c r="S107" s="21"/>
      <c r="T107" s="21"/>
      <c r="U107" s="21"/>
      <c r="V107" s="21"/>
      <c r="W107" s="21"/>
      <c r="X107" s="21"/>
      <c r="Y107" s="21"/>
      <c r="Z107" s="47"/>
      <c r="AA107" s="47"/>
      <c r="AB107" s="63">
        <v>1</v>
      </c>
    </row>
    <row r="108" spans="1:44" ht="15.75">
      <c r="A108" s="47"/>
      <c r="B108" s="278"/>
      <c r="C108" s="155">
        <v>30</v>
      </c>
      <c r="D108" s="278" t="s">
        <v>1981</v>
      </c>
      <c r="H108" s="47"/>
      <c r="M108" s="21"/>
      <c r="O108" s="21"/>
      <c r="P108" s="276"/>
      <c r="Q108" s="155">
        <v>300</v>
      </c>
      <c r="R108" s="276" t="s">
        <v>1980</v>
      </c>
      <c r="S108" s="21"/>
      <c r="T108" s="21"/>
      <c r="U108" s="21"/>
      <c r="V108" s="21"/>
      <c r="W108" s="21"/>
      <c r="X108" s="21"/>
      <c r="Y108" s="21"/>
      <c r="Z108" s="47"/>
      <c r="AA108" s="47"/>
      <c r="AB108" s="63">
        <v>1</v>
      </c>
    </row>
    <row r="109" spans="1:44" ht="15.75">
      <c r="A109" s="47"/>
      <c r="B109" s="278"/>
      <c r="C109" s="155">
        <v>60</v>
      </c>
      <c r="D109" s="278" t="s">
        <v>1979</v>
      </c>
      <c r="H109" s="47"/>
      <c r="M109" s="21"/>
      <c r="O109" s="21"/>
      <c r="P109" s="276"/>
      <c r="Q109" s="155">
        <v>300</v>
      </c>
      <c r="R109" s="276" t="s">
        <v>1978</v>
      </c>
      <c r="S109" s="21"/>
      <c r="T109" s="21"/>
      <c r="U109" s="21"/>
      <c r="V109" s="21"/>
      <c r="W109" s="21"/>
      <c r="X109" s="21"/>
      <c r="Y109" s="21"/>
      <c r="Z109" s="47"/>
      <c r="AA109" s="47"/>
      <c r="AB109" s="63">
        <v>1</v>
      </c>
      <c r="AD109"/>
    </row>
    <row r="110" spans="1:44" ht="15.75">
      <c r="A110" s="47"/>
      <c r="B110" s="278"/>
      <c r="C110" s="155">
        <v>75</v>
      </c>
      <c r="D110" s="278" t="s">
        <v>1977</v>
      </c>
      <c r="H110" s="47"/>
      <c r="M110" s="21"/>
      <c r="O110" s="21"/>
      <c r="P110" s="276"/>
      <c r="Q110" s="155">
        <v>300</v>
      </c>
      <c r="R110" s="276" t="s">
        <v>1976</v>
      </c>
      <c r="S110" s="21"/>
      <c r="T110" s="21"/>
      <c r="U110" s="21"/>
      <c r="V110" s="21"/>
      <c r="W110" s="21"/>
      <c r="X110" s="21"/>
      <c r="Y110" s="21"/>
      <c r="Z110" s="47"/>
      <c r="AA110" s="47"/>
      <c r="AB110" s="63">
        <v>1</v>
      </c>
      <c r="AD110"/>
    </row>
    <row r="111" spans="1:44" ht="15.75">
      <c r="A111" s="47"/>
      <c r="B111" s="277"/>
      <c r="C111" s="155">
        <v>120</v>
      </c>
      <c r="D111" s="277" t="s">
        <v>1975</v>
      </c>
      <c r="H111" s="47"/>
      <c r="M111" s="21"/>
      <c r="O111" s="21"/>
      <c r="P111" s="276"/>
      <c r="Q111" s="155">
        <v>300</v>
      </c>
      <c r="R111" s="276" t="s">
        <v>1974</v>
      </c>
      <c r="S111" s="21"/>
      <c r="T111" s="21"/>
      <c r="U111" s="21"/>
      <c r="V111" s="21"/>
      <c r="W111" s="21"/>
      <c r="X111" s="21"/>
      <c r="Y111" s="21"/>
      <c r="Z111" s="21"/>
      <c r="AA111" s="21"/>
      <c r="AB111" s="63">
        <v>1</v>
      </c>
      <c r="AD111"/>
    </row>
    <row r="112" spans="1:44" ht="15.75">
      <c r="A112" s="47"/>
      <c r="B112" s="277"/>
      <c r="C112" s="155">
        <v>120</v>
      </c>
      <c r="D112" s="277" t="s">
        <v>1973</v>
      </c>
      <c r="H112" s="47"/>
      <c r="M112" s="21"/>
      <c r="N112" s="21"/>
      <c r="O112" s="21"/>
      <c r="P112" s="276"/>
      <c r="Q112" s="155">
        <v>300</v>
      </c>
      <c r="R112" s="276" t="s">
        <v>1972</v>
      </c>
      <c r="S112" s="21"/>
      <c r="T112" s="21"/>
      <c r="U112" s="21"/>
      <c r="V112" s="21"/>
      <c r="W112" s="21"/>
      <c r="X112" s="21"/>
      <c r="Y112" s="21"/>
      <c r="Z112" s="21"/>
      <c r="AA112" s="21"/>
      <c r="AB112" s="63">
        <v>1</v>
      </c>
      <c r="AD112"/>
    </row>
    <row r="113" spans="1:30" ht="15.75">
      <c r="A113" s="47"/>
      <c r="B113" s="277"/>
      <c r="C113" s="155">
        <v>150</v>
      </c>
      <c r="D113" s="277" t="s">
        <v>1971</v>
      </c>
      <c r="H113" s="47"/>
      <c r="M113" s="21"/>
      <c r="N113" s="21"/>
      <c r="O113" s="21"/>
      <c r="P113" s="276"/>
      <c r="Q113" s="155">
        <v>300</v>
      </c>
      <c r="R113" s="276" t="s">
        <v>1970</v>
      </c>
      <c r="S113" s="21"/>
      <c r="T113" s="21"/>
      <c r="U113" s="21"/>
      <c r="V113" s="21"/>
      <c r="W113" s="21"/>
      <c r="X113" s="21"/>
      <c r="Y113" s="21"/>
      <c r="Z113" s="21"/>
      <c r="AA113" s="21"/>
      <c r="AB113" s="63">
        <v>1</v>
      </c>
      <c r="AD113"/>
    </row>
    <row r="114" spans="1:30" ht="15.75">
      <c r="A114" s="47"/>
      <c r="B114" s="277"/>
      <c r="C114" s="155">
        <v>150</v>
      </c>
      <c r="D114" s="277" t="s">
        <v>1969</v>
      </c>
      <c r="H114" s="47"/>
      <c r="M114" s="21"/>
      <c r="N114" s="21"/>
      <c r="O114" s="21"/>
      <c r="P114" s="276"/>
      <c r="Q114" s="155">
        <v>300</v>
      </c>
      <c r="R114" s="276" t="s">
        <v>1968</v>
      </c>
      <c r="S114" s="21"/>
      <c r="T114" s="21"/>
      <c r="U114" s="21"/>
      <c r="V114" s="21"/>
      <c r="W114" s="21"/>
      <c r="X114" s="21"/>
      <c r="Y114" s="21"/>
      <c r="Z114" s="21"/>
      <c r="AA114" s="21"/>
      <c r="AB114" s="63">
        <v>1</v>
      </c>
      <c r="AD114"/>
    </row>
    <row r="115" spans="1:30" ht="15.75">
      <c r="A115" s="47"/>
      <c r="B115" s="277"/>
      <c r="C115" s="155">
        <v>150</v>
      </c>
      <c r="D115" s="277" t="s">
        <v>1967</v>
      </c>
      <c r="H115" s="47"/>
      <c r="M115" s="21"/>
      <c r="N115" s="21"/>
      <c r="O115" s="21"/>
      <c r="P115" s="276"/>
      <c r="Q115" s="155">
        <v>300</v>
      </c>
      <c r="R115" s="276" t="s">
        <v>1966</v>
      </c>
      <c r="S115" s="21"/>
      <c r="T115" s="21"/>
      <c r="U115" s="21"/>
      <c r="V115" s="21"/>
      <c r="W115" s="21"/>
      <c r="X115" s="21"/>
      <c r="Y115" s="21"/>
      <c r="Z115" s="21"/>
      <c r="AA115" s="21"/>
      <c r="AB115" s="63">
        <v>1</v>
      </c>
      <c r="AD115"/>
    </row>
    <row r="116" spans="1:30" ht="15.75">
      <c r="A116" s="47"/>
      <c r="B116" s="277"/>
      <c r="C116" s="155">
        <v>150</v>
      </c>
      <c r="D116" s="277" t="s">
        <v>1965</v>
      </c>
      <c r="H116" s="47"/>
      <c r="M116" s="21"/>
      <c r="N116" s="21"/>
      <c r="O116" s="21"/>
      <c r="P116" s="276"/>
      <c r="Q116" s="155">
        <v>300</v>
      </c>
      <c r="R116" s="276" t="s">
        <v>1964</v>
      </c>
      <c r="S116" s="21"/>
      <c r="T116" s="21"/>
      <c r="U116" s="21"/>
      <c r="V116" s="21"/>
      <c r="W116" s="21"/>
      <c r="X116" s="21"/>
      <c r="Y116" s="21"/>
      <c r="Z116" s="21"/>
      <c r="AA116" s="21"/>
      <c r="AB116" s="63">
        <v>1</v>
      </c>
      <c r="AD116"/>
    </row>
    <row r="117" spans="1:30" ht="15.75">
      <c r="A117" s="47"/>
      <c r="B117" s="277"/>
      <c r="C117" s="155">
        <v>150</v>
      </c>
      <c r="D117" s="277" t="s">
        <v>1963</v>
      </c>
      <c r="H117" s="47"/>
      <c r="M117" s="21"/>
      <c r="N117" s="21"/>
      <c r="O117" s="21"/>
      <c r="P117" s="276"/>
      <c r="Q117" s="155">
        <v>300</v>
      </c>
      <c r="R117" s="276" t="s">
        <v>1962</v>
      </c>
      <c r="S117" s="21"/>
      <c r="T117" s="21"/>
      <c r="U117" s="21"/>
      <c r="V117" s="21"/>
      <c r="W117" s="21"/>
      <c r="X117" s="21"/>
      <c r="Y117" s="21"/>
      <c r="Z117" s="21"/>
      <c r="AA117" s="21"/>
      <c r="AB117" s="63">
        <v>1</v>
      </c>
      <c r="AD117"/>
    </row>
    <row r="118" spans="1:30" ht="15.75">
      <c r="A118" s="47"/>
      <c r="B118" s="277"/>
      <c r="C118" s="155">
        <v>180</v>
      </c>
      <c r="D118" s="277" t="s">
        <v>1961</v>
      </c>
      <c r="H118" s="47"/>
      <c r="M118" s="21"/>
      <c r="N118" s="21"/>
      <c r="O118" s="21"/>
      <c r="P118" s="276"/>
      <c r="Q118" s="155">
        <v>300</v>
      </c>
      <c r="R118" s="276" t="s">
        <v>1960</v>
      </c>
      <c r="S118" s="21"/>
      <c r="T118" s="21"/>
      <c r="U118" s="21"/>
      <c r="V118" s="21"/>
      <c r="W118" s="21"/>
      <c r="X118" s="21"/>
      <c r="Y118" s="21"/>
      <c r="Z118" s="21"/>
      <c r="AA118" s="21"/>
      <c r="AB118" s="63">
        <v>1</v>
      </c>
      <c r="AD118"/>
    </row>
    <row r="119" spans="1:30" ht="15.75">
      <c r="A119" s="47"/>
      <c r="B119" s="277"/>
      <c r="C119" s="155">
        <v>200</v>
      </c>
      <c r="D119" s="277" t="s">
        <v>1959</v>
      </c>
      <c r="H119" s="47"/>
      <c r="M119" s="21"/>
      <c r="N119" s="21"/>
      <c r="O119" s="21"/>
      <c r="P119" s="276"/>
      <c r="Q119" s="155">
        <v>300</v>
      </c>
      <c r="R119" s="276" t="s">
        <v>1958</v>
      </c>
      <c r="S119" s="21"/>
      <c r="T119" s="21"/>
      <c r="U119" s="21"/>
      <c r="V119" s="21"/>
      <c r="W119" s="21"/>
      <c r="X119" s="21"/>
      <c r="Y119" s="21"/>
      <c r="Z119" s="21"/>
      <c r="AA119" s="21"/>
      <c r="AB119" s="63">
        <v>1</v>
      </c>
      <c r="AD119"/>
    </row>
    <row r="120" spans="1:30" ht="15.75">
      <c r="A120" s="47"/>
      <c r="B120" s="277"/>
      <c r="C120" s="155">
        <v>200</v>
      </c>
      <c r="D120" s="277" t="s">
        <v>1957</v>
      </c>
      <c r="H120" s="47"/>
      <c r="M120" s="21"/>
      <c r="N120" s="21"/>
      <c r="O120" s="21"/>
      <c r="P120" s="276"/>
      <c r="Q120" s="155">
        <v>330</v>
      </c>
      <c r="R120" s="276" t="s">
        <v>1956</v>
      </c>
      <c r="S120" s="21"/>
      <c r="T120" s="21"/>
      <c r="U120" s="21"/>
      <c r="V120" s="21"/>
      <c r="W120" s="21"/>
      <c r="X120" s="21"/>
      <c r="Y120" s="21"/>
      <c r="Z120" s="21"/>
      <c r="AA120" s="21"/>
      <c r="AB120" s="63">
        <v>1</v>
      </c>
      <c r="AD120"/>
    </row>
    <row r="121" spans="1:30" ht="15.75">
      <c r="A121" s="47"/>
      <c r="B121" s="277"/>
      <c r="C121" s="155">
        <v>200</v>
      </c>
      <c r="D121" s="277" t="s">
        <v>1955</v>
      </c>
      <c r="H121" s="47"/>
      <c r="M121" s="21"/>
      <c r="N121" s="21"/>
      <c r="O121" s="21"/>
      <c r="P121" s="276"/>
      <c r="Q121" s="155">
        <v>350</v>
      </c>
      <c r="R121" s="276" t="s">
        <v>1954</v>
      </c>
      <c r="S121" s="21"/>
      <c r="T121" s="21"/>
      <c r="U121" s="21"/>
      <c r="V121" s="21"/>
      <c r="W121" s="21"/>
      <c r="X121" s="21"/>
      <c r="Y121" s="21"/>
      <c r="Z121" s="21"/>
      <c r="AA121" s="21"/>
      <c r="AB121" s="63">
        <v>1</v>
      </c>
      <c r="AD121"/>
    </row>
    <row r="122" spans="1:30" ht="15.75">
      <c r="A122" s="47"/>
      <c r="B122" s="277"/>
      <c r="C122" s="155">
        <v>200</v>
      </c>
      <c r="D122" s="277" t="s">
        <v>1953</v>
      </c>
      <c r="H122" s="47"/>
      <c r="M122" s="21"/>
      <c r="N122" s="21"/>
      <c r="O122" s="21"/>
      <c r="P122" s="276"/>
      <c r="Q122" s="155">
        <v>350</v>
      </c>
      <c r="R122" s="276" t="s">
        <v>1952</v>
      </c>
      <c r="S122" s="21"/>
      <c r="T122" s="21"/>
      <c r="U122" s="21"/>
      <c r="V122" s="21"/>
      <c r="W122" s="21"/>
      <c r="X122" s="21"/>
      <c r="Y122" s="21"/>
      <c r="Z122" s="21"/>
      <c r="AA122" s="21"/>
      <c r="AB122" s="63">
        <v>1</v>
      </c>
      <c r="AD122"/>
    </row>
    <row r="123" spans="1:30" ht="15.75">
      <c r="A123" s="47"/>
      <c r="B123" s="277"/>
      <c r="C123" s="155">
        <v>200</v>
      </c>
      <c r="D123" s="277" t="s">
        <v>1951</v>
      </c>
      <c r="H123" s="47"/>
      <c r="M123" s="21"/>
      <c r="N123" s="21"/>
      <c r="O123" s="21"/>
      <c r="P123" s="276"/>
      <c r="Q123" s="155">
        <v>350</v>
      </c>
      <c r="R123" s="276" t="s">
        <v>1950</v>
      </c>
      <c r="S123" s="21"/>
      <c r="T123" s="21"/>
      <c r="U123" s="21"/>
      <c r="V123" s="21"/>
      <c r="W123" s="21"/>
      <c r="X123" s="21"/>
      <c r="Y123" s="21"/>
      <c r="Z123" s="21"/>
      <c r="AA123" s="21"/>
      <c r="AB123" s="63">
        <v>1</v>
      </c>
      <c r="AD123"/>
    </row>
    <row r="124" spans="1:30" ht="15.75">
      <c r="A124" s="47"/>
      <c r="B124" s="276"/>
      <c r="C124" s="155">
        <v>215</v>
      </c>
      <c r="D124" s="276" t="s">
        <v>1949</v>
      </c>
      <c r="H124" s="47"/>
      <c r="M124" s="21"/>
      <c r="N124" s="21"/>
      <c r="O124" s="21"/>
      <c r="P124" s="276"/>
      <c r="Q124" s="155">
        <v>350</v>
      </c>
      <c r="R124" s="276" t="s">
        <v>1948</v>
      </c>
      <c r="S124" s="21"/>
      <c r="T124" s="21"/>
      <c r="U124" s="21"/>
      <c r="V124" s="21"/>
      <c r="W124" s="21"/>
      <c r="X124" s="21"/>
      <c r="Y124" s="21"/>
      <c r="Z124" s="21"/>
      <c r="AA124" s="21"/>
      <c r="AB124" s="63">
        <v>1</v>
      </c>
      <c r="AD124"/>
    </row>
    <row r="125" spans="1:30" ht="15.75">
      <c r="A125" s="47"/>
      <c r="B125" s="276"/>
      <c r="C125" s="155">
        <v>240</v>
      </c>
      <c r="D125" s="276" t="s">
        <v>1947</v>
      </c>
      <c r="H125" s="47"/>
      <c r="M125" s="21"/>
      <c r="N125" s="21"/>
      <c r="O125" s="21"/>
      <c r="P125" s="276"/>
      <c r="Q125" s="155">
        <v>350</v>
      </c>
      <c r="R125" s="276" t="s">
        <v>1946</v>
      </c>
      <c r="S125" s="21"/>
      <c r="T125" s="21"/>
      <c r="U125" s="21"/>
      <c r="V125" s="21"/>
      <c r="W125" s="21"/>
      <c r="X125" s="21"/>
      <c r="Y125" s="21"/>
      <c r="Z125" s="21"/>
      <c r="AA125" s="21"/>
      <c r="AB125" s="63">
        <v>1</v>
      </c>
      <c r="AD125"/>
    </row>
    <row r="126" spans="1:30" ht="15.75">
      <c r="A126" s="47"/>
      <c r="B126" s="276"/>
      <c r="C126" s="155">
        <v>250</v>
      </c>
      <c r="D126" s="276" t="s">
        <v>1945</v>
      </c>
      <c r="H126" s="47"/>
      <c r="M126" s="21"/>
      <c r="N126" s="21"/>
      <c r="O126" s="21"/>
      <c r="P126" s="276"/>
      <c r="Q126" s="155">
        <v>350</v>
      </c>
      <c r="R126" s="276" t="s">
        <v>1944</v>
      </c>
      <c r="S126" s="21"/>
      <c r="T126" s="21"/>
      <c r="U126" s="21"/>
      <c r="V126" s="21"/>
      <c r="W126" s="21"/>
      <c r="X126" s="21"/>
      <c r="Y126" s="21"/>
      <c r="Z126" s="21"/>
      <c r="AA126" s="21"/>
      <c r="AB126" s="63">
        <v>1</v>
      </c>
      <c r="AD126"/>
    </row>
    <row r="127" spans="1:30" ht="15.75">
      <c r="A127" s="47"/>
      <c r="B127" s="276"/>
      <c r="C127" s="155">
        <v>250</v>
      </c>
      <c r="D127" s="276" t="s">
        <v>1943</v>
      </c>
      <c r="H127" s="47"/>
      <c r="M127" s="21"/>
      <c r="N127" s="21"/>
      <c r="O127" s="21"/>
      <c r="P127" s="276"/>
      <c r="Q127" s="155">
        <v>350</v>
      </c>
      <c r="R127" s="276" t="s">
        <v>1942</v>
      </c>
      <c r="S127" s="21"/>
      <c r="T127" s="21"/>
      <c r="U127" s="21"/>
      <c r="V127" s="21"/>
      <c r="W127" s="21"/>
      <c r="X127" s="21"/>
      <c r="Y127" s="21"/>
      <c r="Z127" s="21"/>
      <c r="AA127" s="21"/>
      <c r="AB127" s="63">
        <v>1</v>
      </c>
      <c r="AD127"/>
    </row>
    <row r="128" spans="1:30" ht="15.75">
      <c r="A128" s="47"/>
      <c r="B128" s="276"/>
      <c r="C128" s="155">
        <v>250</v>
      </c>
      <c r="D128" s="276" t="s">
        <v>1941</v>
      </c>
      <c r="H128" s="47"/>
      <c r="M128" s="21"/>
      <c r="N128" s="21"/>
      <c r="O128" s="21"/>
      <c r="P128" s="276"/>
      <c r="Q128" s="155">
        <v>500</v>
      </c>
      <c r="R128" s="276" t="s">
        <v>1940</v>
      </c>
      <c r="S128" s="21"/>
      <c r="T128" s="21"/>
      <c r="U128" s="21"/>
      <c r="V128" s="21"/>
      <c r="W128" s="21"/>
      <c r="X128" s="21"/>
      <c r="Y128" s="21"/>
      <c r="Z128" s="21"/>
      <c r="AA128" s="21"/>
      <c r="AB128" s="63">
        <v>1</v>
      </c>
      <c r="AD128"/>
    </row>
    <row r="129" spans="1:30" ht="15.75">
      <c r="A129" s="47"/>
      <c r="B129" s="276"/>
      <c r="C129" s="155">
        <v>250</v>
      </c>
      <c r="D129" s="276" t="s">
        <v>1939</v>
      </c>
      <c r="H129" s="47"/>
      <c r="M129" s="21"/>
      <c r="N129" s="21"/>
      <c r="O129" s="21"/>
      <c r="P129" s="276"/>
      <c r="Q129" s="155">
        <v>500</v>
      </c>
      <c r="R129" s="276" t="s">
        <v>1938</v>
      </c>
      <c r="S129" s="21"/>
      <c r="T129" s="21"/>
      <c r="U129" s="21"/>
      <c r="V129" s="21"/>
      <c r="W129" s="21"/>
      <c r="X129" s="21"/>
      <c r="Y129" s="21"/>
      <c r="Z129" s="21"/>
      <c r="AA129" s="21"/>
      <c r="AB129" s="63">
        <v>1</v>
      </c>
      <c r="AD129"/>
    </row>
    <row r="130" spans="1:30">
      <c r="A130" s="47"/>
      <c r="H130" s="47"/>
      <c r="M130" s="21"/>
      <c r="N130" s="21"/>
      <c r="O130" s="21"/>
      <c r="P130" s="21"/>
      <c r="Q130" s="21"/>
      <c r="R130" s="21"/>
      <c r="S130" s="21"/>
      <c r="T130" s="21"/>
      <c r="U130" s="21"/>
      <c r="V130" s="21"/>
      <c r="W130" s="21"/>
      <c r="X130" s="21"/>
      <c r="Y130" s="21"/>
      <c r="Z130" s="21"/>
      <c r="AA130" s="21"/>
      <c r="AB130" s="63">
        <v>1</v>
      </c>
      <c r="AD130"/>
    </row>
    <row r="131" spans="1:30" ht="15.75" thickBot="1">
      <c r="A131" s="47"/>
      <c r="H131" s="47"/>
      <c r="M131" s="21"/>
      <c r="N131" s="21"/>
      <c r="O131" s="21"/>
      <c r="P131" s="21"/>
      <c r="Q131" s="21"/>
      <c r="R131" s="21"/>
      <c r="S131" s="21"/>
      <c r="T131" s="21"/>
      <c r="U131" s="21"/>
      <c r="V131" s="21"/>
      <c r="W131" s="21"/>
      <c r="X131" s="21"/>
      <c r="Y131" s="21"/>
      <c r="Z131" s="21"/>
      <c r="AA131" s="21"/>
      <c r="AB131" s="63">
        <v>1</v>
      </c>
      <c r="AD131"/>
    </row>
    <row r="132" spans="1:30">
      <c r="B132" s="67" t="s">
        <v>348</v>
      </c>
      <c r="P132" s="67" t="s">
        <v>348</v>
      </c>
      <c r="S132" s="21"/>
      <c r="T132" s="21"/>
      <c r="U132" s="21"/>
      <c r="V132" s="21"/>
      <c r="W132" s="21"/>
      <c r="X132" s="21"/>
      <c r="Y132" s="21"/>
      <c r="Z132" s="21"/>
      <c r="AA132" s="21"/>
      <c r="AB132" s="63">
        <v>1</v>
      </c>
      <c r="AD132"/>
    </row>
    <row r="133" spans="1:30" ht="15.75">
      <c r="B133" s="274" t="s">
        <v>348</v>
      </c>
      <c r="C133" s="21" t="s">
        <v>1937</v>
      </c>
      <c r="D133" s="21"/>
      <c r="E133" s="21"/>
      <c r="F133" s="21"/>
      <c r="G133" s="21"/>
      <c r="H133" s="21"/>
      <c r="I133" s="21"/>
      <c r="J133" s="21"/>
      <c r="K133" s="21"/>
      <c r="L133" s="21"/>
      <c r="M133" s="21"/>
      <c r="N133" s="21"/>
      <c r="P133" s="274" t="s">
        <v>348</v>
      </c>
      <c r="Q133" s="21" t="s">
        <v>1936</v>
      </c>
      <c r="R133" s="21"/>
      <c r="S133" s="21"/>
      <c r="T133" s="21"/>
      <c r="U133" s="21"/>
      <c r="V133" s="21"/>
      <c r="W133" s="21"/>
      <c r="X133" s="21"/>
      <c r="Y133" s="21"/>
      <c r="Z133" s="21"/>
      <c r="AA133" s="21"/>
      <c r="AB133" s="63">
        <v>1</v>
      </c>
      <c r="AD133"/>
    </row>
    <row r="134" spans="1:30" ht="15.75">
      <c r="B134" s="87" t="str">
        <f t="shared" ref="B134:B153" si="0">IF(D134&lt;&gt;"","A","►")</f>
        <v>A</v>
      </c>
      <c r="C134" s="21"/>
      <c r="D134" s="104" t="s">
        <v>1935</v>
      </c>
      <c r="E134" s="21"/>
      <c r="F134" s="21"/>
      <c r="G134" s="21"/>
      <c r="H134" s="21"/>
      <c r="I134" s="21"/>
      <c r="J134" s="21"/>
      <c r="K134" s="21"/>
      <c r="L134" s="21"/>
      <c r="M134" s="21"/>
      <c r="N134" s="21"/>
      <c r="P134" s="87" t="str">
        <f t="shared" ref="P134:P146" si="1">IF(R134&lt;&gt;"","A","►")</f>
        <v>►</v>
      </c>
      <c r="Q134" s="21"/>
      <c r="R134" s="21"/>
      <c r="S134" s="21"/>
      <c r="T134" s="21"/>
      <c r="U134" s="21"/>
      <c r="V134" s="21"/>
      <c r="W134" s="21"/>
      <c r="X134" s="21"/>
      <c r="Y134" s="21"/>
      <c r="Z134" s="21"/>
      <c r="AA134" s="21"/>
      <c r="AB134" s="63">
        <v>1</v>
      </c>
      <c r="AD134"/>
    </row>
    <row r="135" spans="1:30" ht="18">
      <c r="B135" s="87" t="str">
        <f t="shared" si="0"/>
        <v>A</v>
      </c>
      <c r="C135" s="21"/>
      <c r="D135" s="104" t="s">
        <v>1934</v>
      </c>
      <c r="E135" s="21"/>
      <c r="F135" s="21"/>
      <c r="G135" s="21"/>
      <c r="H135" s="21"/>
      <c r="I135" s="21"/>
      <c r="J135" s="21"/>
      <c r="K135" s="21"/>
      <c r="L135" s="21"/>
      <c r="M135" s="21"/>
      <c r="N135" s="21"/>
      <c r="P135" s="87" t="str">
        <f t="shared" si="1"/>
        <v>A</v>
      </c>
      <c r="Q135" s="21"/>
      <c r="R135" s="48" t="s">
        <v>1933</v>
      </c>
      <c r="S135" s="21"/>
      <c r="T135" s="21"/>
      <c r="U135" s="21"/>
      <c r="V135" s="21"/>
      <c r="W135" s="21"/>
      <c r="X135" s="21"/>
      <c r="Y135" s="21"/>
      <c r="Z135" s="21"/>
      <c r="AA135" s="21"/>
      <c r="AB135" s="63">
        <v>1</v>
      </c>
      <c r="AD135"/>
    </row>
    <row r="136" spans="1:30" ht="15.75">
      <c r="B136" s="87" t="str">
        <f t="shared" si="0"/>
        <v>A</v>
      </c>
      <c r="C136" s="21"/>
      <c r="D136" s="21" t="s">
        <v>1932</v>
      </c>
      <c r="E136" s="21"/>
      <c r="F136" s="21"/>
      <c r="G136" s="21"/>
      <c r="H136" s="21"/>
      <c r="I136" s="21"/>
      <c r="J136" s="21"/>
      <c r="K136" s="21"/>
      <c r="L136" s="21"/>
      <c r="M136" s="21"/>
      <c r="N136" s="21"/>
      <c r="P136" s="87" t="str">
        <f t="shared" si="1"/>
        <v>►</v>
      </c>
      <c r="Q136" s="21"/>
      <c r="R136" s="88"/>
      <c r="S136" s="21"/>
      <c r="T136" s="21"/>
      <c r="U136" s="21"/>
      <c r="V136" s="21"/>
      <c r="W136" s="21"/>
      <c r="X136" s="21"/>
      <c r="Y136" s="21"/>
      <c r="Z136" s="21"/>
      <c r="AA136" s="21"/>
      <c r="AB136" s="63">
        <v>1</v>
      </c>
      <c r="AD136"/>
    </row>
    <row r="137" spans="1:30" ht="15.75">
      <c r="B137" s="87" t="str">
        <f t="shared" si="0"/>
        <v>►</v>
      </c>
      <c r="C137" s="21"/>
      <c r="D137" s="104"/>
      <c r="E137" s="21"/>
      <c r="F137" s="21"/>
      <c r="G137" s="21"/>
      <c r="H137" s="21"/>
      <c r="I137" s="21"/>
      <c r="J137" s="21"/>
      <c r="K137" s="21"/>
      <c r="L137" s="21"/>
      <c r="M137" s="21"/>
      <c r="N137" s="21"/>
      <c r="P137" s="87" t="str">
        <f t="shared" si="1"/>
        <v>A</v>
      </c>
      <c r="Q137" s="21"/>
      <c r="R137" s="104" t="s">
        <v>1711</v>
      </c>
      <c r="S137" s="21"/>
      <c r="T137" s="21"/>
      <c r="U137" s="21"/>
      <c r="V137" s="21"/>
      <c r="W137" s="21"/>
      <c r="X137" s="21"/>
      <c r="Y137" s="21"/>
      <c r="Z137" s="21"/>
      <c r="AA137" s="21"/>
      <c r="AB137" s="63">
        <v>1</v>
      </c>
      <c r="AD137"/>
    </row>
    <row r="138" spans="1:30" ht="18">
      <c r="B138" s="87" t="str">
        <f t="shared" si="0"/>
        <v>A</v>
      </c>
      <c r="C138" s="21"/>
      <c r="D138" s="48" t="s">
        <v>1931</v>
      </c>
      <c r="E138" s="21"/>
      <c r="F138" s="21"/>
      <c r="G138" s="21"/>
      <c r="H138" s="21"/>
      <c r="I138" s="21"/>
      <c r="J138" s="21"/>
      <c r="K138" s="21"/>
      <c r="L138" s="21"/>
      <c r="M138" s="21"/>
      <c r="N138" s="21"/>
      <c r="P138" s="87" t="str">
        <f t="shared" si="1"/>
        <v>A</v>
      </c>
      <c r="Q138" s="21"/>
      <c r="R138" s="104" t="s">
        <v>1930</v>
      </c>
      <c r="S138" s="21"/>
      <c r="T138" s="21"/>
      <c r="U138" s="21"/>
      <c r="V138" s="21"/>
      <c r="W138" s="21"/>
      <c r="X138" s="21"/>
      <c r="Y138" s="21"/>
      <c r="Z138" s="21"/>
      <c r="AA138" s="21"/>
      <c r="AB138" s="63">
        <v>1</v>
      </c>
      <c r="AD138"/>
    </row>
    <row r="139" spans="1:30" ht="15.75">
      <c r="B139" s="87" t="str">
        <f t="shared" si="0"/>
        <v>A</v>
      </c>
      <c r="C139" s="21"/>
      <c r="D139" s="104" t="s">
        <v>1929</v>
      </c>
      <c r="E139" s="21"/>
      <c r="F139" s="21"/>
      <c r="G139" s="21"/>
      <c r="H139" s="21"/>
      <c r="I139" s="21"/>
      <c r="J139" s="21"/>
      <c r="K139" s="21"/>
      <c r="L139" s="21"/>
      <c r="M139" s="21"/>
      <c r="N139" s="21"/>
      <c r="P139" s="87" t="str">
        <f t="shared" si="1"/>
        <v>A</v>
      </c>
      <c r="Q139" s="21"/>
      <c r="R139" s="104" t="s">
        <v>1928</v>
      </c>
      <c r="S139" s="21"/>
      <c r="T139" s="21"/>
      <c r="U139" s="21"/>
      <c r="V139" s="21"/>
      <c r="W139" s="21"/>
      <c r="X139" s="21"/>
      <c r="Y139" s="21"/>
      <c r="Z139" s="21"/>
      <c r="AA139" s="21"/>
      <c r="AB139" s="63">
        <v>1</v>
      </c>
      <c r="AD139"/>
    </row>
    <row r="140" spans="1:30" ht="18">
      <c r="B140" s="87" t="str">
        <f t="shared" si="0"/>
        <v>►</v>
      </c>
      <c r="C140" s="21"/>
      <c r="D140" s="48"/>
      <c r="E140" s="21"/>
      <c r="F140" s="21"/>
      <c r="G140" s="21"/>
      <c r="H140" s="21"/>
      <c r="I140" s="21"/>
      <c r="J140" s="21"/>
      <c r="K140" s="21"/>
      <c r="L140" s="21"/>
      <c r="M140" s="21"/>
      <c r="N140" s="21"/>
      <c r="P140" s="87" t="str">
        <f t="shared" si="1"/>
        <v>►</v>
      </c>
      <c r="Q140" s="21"/>
      <c r="R140" s="21"/>
      <c r="S140" s="21"/>
      <c r="T140" s="21"/>
      <c r="U140" s="21"/>
      <c r="V140" s="21"/>
      <c r="W140" s="21"/>
      <c r="X140" s="21"/>
      <c r="Y140" s="21"/>
      <c r="Z140" s="21"/>
      <c r="AA140" s="21"/>
      <c r="AB140" s="63">
        <v>1</v>
      </c>
      <c r="AD140"/>
    </row>
    <row r="141" spans="1:30" ht="18">
      <c r="B141" s="87" t="str">
        <f t="shared" si="0"/>
        <v>A</v>
      </c>
      <c r="C141" s="21"/>
      <c r="D141" s="88" t="s">
        <v>1927</v>
      </c>
      <c r="E141" s="21"/>
      <c r="F141" s="21"/>
      <c r="G141" s="21"/>
      <c r="H141" s="21"/>
      <c r="I141" s="21"/>
      <c r="J141" s="21"/>
      <c r="K141" s="21"/>
      <c r="L141" s="21"/>
      <c r="M141" s="21"/>
      <c r="N141" s="21"/>
      <c r="P141" s="87" t="str">
        <f t="shared" si="1"/>
        <v>A</v>
      </c>
      <c r="Q141" s="21"/>
      <c r="R141" s="48" t="s">
        <v>1636</v>
      </c>
      <c r="S141" s="21"/>
      <c r="T141" s="21"/>
      <c r="U141" s="21"/>
      <c r="V141" s="21"/>
      <c r="W141" s="21"/>
      <c r="X141" s="21"/>
      <c r="Y141" s="21"/>
      <c r="Z141" s="21"/>
      <c r="AA141" s="21"/>
      <c r="AB141" s="63">
        <v>1</v>
      </c>
      <c r="AD141"/>
    </row>
    <row r="142" spans="1:30" ht="15.75">
      <c r="B142" s="87" t="str">
        <f t="shared" si="0"/>
        <v>A</v>
      </c>
      <c r="C142" s="21"/>
      <c r="D142" s="104" t="s">
        <v>1926</v>
      </c>
      <c r="E142" s="21"/>
      <c r="F142" s="21"/>
      <c r="G142" s="21"/>
      <c r="H142" s="21"/>
      <c r="I142" s="21"/>
      <c r="J142" s="21"/>
      <c r="K142" s="21"/>
      <c r="L142" s="21"/>
      <c r="M142" s="21"/>
      <c r="N142" s="21"/>
      <c r="P142" s="87" t="str">
        <f t="shared" si="1"/>
        <v>►</v>
      </c>
      <c r="Q142" s="21"/>
      <c r="R142" s="21"/>
      <c r="S142" s="21"/>
      <c r="T142" s="21"/>
      <c r="U142" s="21"/>
      <c r="V142" s="21"/>
      <c r="W142" s="21"/>
      <c r="X142" s="21"/>
      <c r="Y142" s="21"/>
      <c r="Z142" s="21"/>
      <c r="AA142" s="21"/>
      <c r="AB142" s="63">
        <v>1</v>
      </c>
      <c r="AD142"/>
    </row>
    <row r="143" spans="1:30" ht="15.75">
      <c r="B143" s="87" t="str">
        <f t="shared" si="0"/>
        <v>A</v>
      </c>
      <c r="C143" s="21"/>
      <c r="D143" s="104" t="s">
        <v>1925</v>
      </c>
      <c r="E143" s="21"/>
      <c r="F143" s="21"/>
      <c r="G143" s="21"/>
      <c r="H143" s="21"/>
      <c r="I143" s="21"/>
      <c r="J143" s="21"/>
      <c r="K143" s="21"/>
      <c r="L143" s="21"/>
      <c r="M143" s="21"/>
      <c r="N143" s="21"/>
      <c r="P143" s="87" t="str">
        <f t="shared" si="1"/>
        <v>A</v>
      </c>
      <c r="Q143" s="21"/>
      <c r="R143" s="21" t="s">
        <v>1924</v>
      </c>
      <c r="S143" s="21"/>
      <c r="T143" s="21"/>
      <c r="U143" s="21"/>
      <c r="V143" s="21"/>
      <c r="W143" s="21"/>
      <c r="X143" s="21"/>
      <c r="Y143" s="21"/>
      <c r="Z143" s="21"/>
      <c r="AA143" s="21"/>
      <c r="AB143" s="63">
        <v>1</v>
      </c>
      <c r="AD143"/>
    </row>
    <row r="144" spans="1:30" ht="15.75">
      <c r="B144" s="87" t="str">
        <f t="shared" si="0"/>
        <v>A</v>
      </c>
      <c r="C144" s="21"/>
      <c r="D144" s="104" t="s">
        <v>1923</v>
      </c>
      <c r="E144" s="21"/>
      <c r="F144" s="21"/>
      <c r="G144" s="21"/>
      <c r="H144" s="21"/>
      <c r="I144" s="21"/>
      <c r="J144" s="21"/>
      <c r="K144" s="21"/>
      <c r="L144" s="21"/>
      <c r="M144" s="21"/>
      <c r="N144" s="21"/>
      <c r="P144" s="87" t="str">
        <f t="shared" si="1"/>
        <v>A</v>
      </c>
      <c r="Q144" s="21"/>
      <c r="R144" s="21" t="s">
        <v>1922</v>
      </c>
      <c r="S144" s="21"/>
      <c r="T144" s="21"/>
      <c r="U144" s="21"/>
      <c r="V144" s="21"/>
      <c r="W144" s="21"/>
      <c r="X144" s="21"/>
      <c r="Y144" s="21"/>
      <c r="Z144" s="21"/>
      <c r="AA144" s="21"/>
      <c r="AB144" s="63">
        <v>1</v>
      </c>
      <c r="AD144"/>
    </row>
    <row r="145" spans="2:30" ht="15.75">
      <c r="B145" s="87" t="str">
        <f t="shared" si="0"/>
        <v>►</v>
      </c>
      <c r="C145" s="21"/>
      <c r="D145" s="21"/>
      <c r="E145" s="21"/>
      <c r="F145" s="21"/>
      <c r="G145" s="21"/>
      <c r="H145" s="21"/>
      <c r="I145" s="21"/>
      <c r="J145" s="21"/>
      <c r="K145" s="21"/>
      <c r="L145" s="21"/>
      <c r="M145" s="21"/>
      <c r="N145" s="21"/>
      <c r="P145" s="87" t="str">
        <f t="shared" si="1"/>
        <v>►</v>
      </c>
      <c r="Q145" s="21"/>
      <c r="R145" s="21"/>
      <c r="S145" s="21"/>
      <c r="T145" s="21"/>
      <c r="U145" s="21"/>
      <c r="V145" s="21"/>
      <c r="W145" s="21"/>
      <c r="X145" s="21"/>
      <c r="Y145" s="21"/>
      <c r="Z145" s="21"/>
      <c r="AA145" s="21"/>
      <c r="AB145" s="63">
        <v>1</v>
      </c>
      <c r="AD145"/>
    </row>
    <row r="146" spans="2:30" ht="15.75">
      <c r="B146" s="87" t="str">
        <f t="shared" si="0"/>
        <v>A</v>
      </c>
      <c r="C146" s="21"/>
      <c r="D146" s="104" t="s">
        <v>1921</v>
      </c>
      <c r="E146" s="21"/>
      <c r="F146" s="21"/>
      <c r="G146" s="21"/>
      <c r="H146" s="21"/>
      <c r="I146" s="21"/>
      <c r="J146" s="21"/>
      <c r="K146" s="21"/>
      <c r="L146" s="21"/>
      <c r="M146" s="21"/>
      <c r="N146" s="21"/>
      <c r="P146" s="87" t="str">
        <f t="shared" si="1"/>
        <v>►</v>
      </c>
      <c r="Q146" s="21"/>
      <c r="R146" s="21"/>
      <c r="S146" s="21"/>
      <c r="T146" s="21"/>
      <c r="U146" s="21"/>
      <c r="V146" s="21"/>
      <c r="W146" s="21"/>
      <c r="X146" s="21"/>
      <c r="Y146" s="21"/>
      <c r="Z146" s="21"/>
      <c r="AA146" s="21"/>
      <c r="AB146" s="63">
        <v>1</v>
      </c>
      <c r="AD146"/>
    </row>
    <row r="147" spans="2:30" ht="15.75">
      <c r="B147" s="87" t="str">
        <f t="shared" si="0"/>
        <v>►</v>
      </c>
      <c r="C147" s="21"/>
      <c r="D147" s="104"/>
      <c r="E147" s="21"/>
      <c r="F147" s="21"/>
      <c r="G147" s="21"/>
      <c r="H147" s="21"/>
      <c r="I147" s="21"/>
      <c r="J147" s="21"/>
      <c r="K147" s="21"/>
      <c r="L147" s="21"/>
      <c r="M147" s="21"/>
      <c r="N147" s="21"/>
      <c r="P147" s="274" t="s">
        <v>348</v>
      </c>
      <c r="Q147" s="21"/>
      <c r="R147" s="21"/>
      <c r="S147" s="21"/>
      <c r="T147" s="21"/>
      <c r="U147" s="21"/>
      <c r="V147" s="21"/>
      <c r="W147" s="21"/>
      <c r="X147" s="21"/>
      <c r="Y147" s="21"/>
      <c r="Z147" s="21"/>
      <c r="AA147" s="21"/>
      <c r="AB147" s="63">
        <v>1</v>
      </c>
      <c r="AD147"/>
    </row>
    <row r="148" spans="2:30" ht="15.75">
      <c r="B148" s="87" t="str">
        <f t="shared" si="0"/>
        <v>A</v>
      </c>
      <c r="C148" s="21"/>
      <c r="D148" s="104" t="s">
        <v>1920</v>
      </c>
      <c r="E148" s="21"/>
      <c r="F148" s="21"/>
      <c r="G148" s="21"/>
      <c r="H148" s="21"/>
      <c r="I148" s="21"/>
      <c r="J148" s="21"/>
      <c r="K148" s="21"/>
      <c r="L148" s="21"/>
      <c r="M148" s="21"/>
      <c r="N148" s="21"/>
      <c r="P148" s="274" t="s">
        <v>348</v>
      </c>
      <c r="Q148" s="21" t="s">
        <v>1919</v>
      </c>
      <c r="R148" s="21"/>
      <c r="S148" s="21"/>
      <c r="T148" s="21"/>
      <c r="U148" s="21"/>
      <c r="V148" s="21"/>
      <c r="W148" s="21"/>
      <c r="X148" s="21"/>
      <c r="Y148" s="21"/>
      <c r="Z148" s="21"/>
      <c r="AA148" s="21"/>
      <c r="AB148" s="63">
        <v>1</v>
      </c>
      <c r="AD148"/>
    </row>
    <row r="149" spans="2:30" ht="15.75">
      <c r="B149" s="87" t="str">
        <f t="shared" si="0"/>
        <v>►</v>
      </c>
      <c r="C149" s="21"/>
      <c r="D149" s="21"/>
      <c r="E149" s="21"/>
      <c r="F149" s="21"/>
      <c r="G149" s="21"/>
      <c r="H149" s="21"/>
      <c r="I149" s="21"/>
      <c r="J149" s="21"/>
      <c r="K149" s="21"/>
      <c r="L149" s="21"/>
      <c r="M149" s="21"/>
      <c r="N149" s="21"/>
      <c r="P149" s="87" t="str">
        <f t="shared" ref="P149:P161" si="2">IF(R149&lt;&gt;"","A","►")</f>
        <v>►</v>
      </c>
      <c r="Q149" s="21"/>
      <c r="R149" s="21"/>
      <c r="S149" s="21"/>
      <c r="T149" s="21"/>
      <c r="U149" s="21"/>
      <c r="V149" s="21"/>
      <c r="W149" s="21"/>
      <c r="X149" s="21"/>
      <c r="Y149" s="21"/>
      <c r="Z149" s="21"/>
      <c r="AA149" s="21"/>
      <c r="AB149" s="63">
        <v>1</v>
      </c>
      <c r="AD149"/>
    </row>
    <row r="150" spans="2:30" ht="18">
      <c r="B150" s="87" t="str">
        <f t="shared" si="0"/>
        <v>A</v>
      </c>
      <c r="C150" s="21"/>
      <c r="D150" s="48" t="s">
        <v>1636</v>
      </c>
      <c r="E150" s="21"/>
      <c r="F150" s="21"/>
      <c r="G150" s="21"/>
      <c r="H150" s="21"/>
      <c r="I150" s="21"/>
      <c r="J150" s="21"/>
      <c r="K150" s="21"/>
      <c r="L150" s="21"/>
      <c r="M150" s="21"/>
      <c r="N150" s="21"/>
      <c r="P150" s="87" t="str">
        <f t="shared" si="2"/>
        <v>A</v>
      </c>
      <c r="Q150" s="21"/>
      <c r="R150" s="48" t="s">
        <v>1918</v>
      </c>
      <c r="S150" s="21"/>
      <c r="T150" s="21"/>
      <c r="U150" s="21"/>
      <c r="V150" s="21"/>
      <c r="W150" s="21"/>
      <c r="X150" s="21"/>
      <c r="Y150" s="21"/>
      <c r="Z150" s="21"/>
      <c r="AA150" s="21"/>
      <c r="AB150" s="63">
        <v>1</v>
      </c>
      <c r="AD150"/>
    </row>
    <row r="151" spans="2:30" ht="15.75">
      <c r="B151" s="87" t="str">
        <f t="shared" si="0"/>
        <v>►</v>
      </c>
      <c r="C151" s="21"/>
      <c r="D151" s="21"/>
      <c r="E151" s="21"/>
      <c r="F151" s="21"/>
      <c r="G151" s="21"/>
      <c r="H151" s="21"/>
      <c r="I151" s="21"/>
      <c r="J151" s="21"/>
      <c r="K151" s="21"/>
      <c r="L151" s="21"/>
      <c r="M151" s="21"/>
      <c r="N151" s="21"/>
      <c r="P151" s="87" t="str">
        <f t="shared" si="2"/>
        <v>►</v>
      </c>
      <c r="Q151" s="21"/>
      <c r="R151" s="88"/>
      <c r="S151" s="21"/>
      <c r="T151" s="21"/>
      <c r="U151" s="21"/>
      <c r="V151" s="21"/>
      <c r="W151" s="21"/>
      <c r="X151" s="21"/>
      <c r="Y151" s="21"/>
      <c r="Z151" s="21"/>
      <c r="AA151" s="21"/>
      <c r="AB151" s="63">
        <v>1</v>
      </c>
      <c r="AD151"/>
    </row>
    <row r="152" spans="2:30" ht="15.75">
      <c r="B152" s="87" t="str">
        <f t="shared" si="0"/>
        <v>A</v>
      </c>
      <c r="C152" s="21"/>
      <c r="D152" s="21" t="s">
        <v>1917</v>
      </c>
      <c r="E152" s="21"/>
      <c r="F152" s="21"/>
      <c r="G152" s="21"/>
      <c r="H152" s="21"/>
      <c r="I152" s="21"/>
      <c r="J152" s="21"/>
      <c r="K152" s="21"/>
      <c r="L152" s="21"/>
      <c r="M152" s="21"/>
      <c r="N152" s="21"/>
      <c r="P152" s="87" t="str">
        <f t="shared" si="2"/>
        <v>A</v>
      </c>
      <c r="Q152" s="21"/>
      <c r="R152" s="104" t="s">
        <v>1886</v>
      </c>
      <c r="S152" s="21"/>
      <c r="T152" s="21"/>
      <c r="U152" s="21"/>
      <c r="V152" s="21"/>
      <c r="W152" s="21"/>
      <c r="X152" s="21"/>
      <c r="Y152" s="21"/>
      <c r="Z152" s="21"/>
      <c r="AA152" s="21"/>
      <c r="AB152" s="63">
        <v>1</v>
      </c>
      <c r="AD152"/>
    </row>
    <row r="153" spans="2:30" ht="15.75">
      <c r="B153" s="87" t="str">
        <f t="shared" si="0"/>
        <v>A</v>
      </c>
      <c r="C153" s="21"/>
      <c r="D153" s="21" t="s">
        <v>1916</v>
      </c>
      <c r="E153" s="21"/>
      <c r="F153" s="21"/>
      <c r="G153" s="21"/>
      <c r="H153" s="21"/>
      <c r="I153" s="21"/>
      <c r="J153" s="21"/>
      <c r="K153" s="21"/>
      <c r="L153" s="21"/>
      <c r="M153" s="21"/>
      <c r="N153" s="21"/>
      <c r="P153" s="87" t="str">
        <f t="shared" si="2"/>
        <v>A</v>
      </c>
      <c r="Q153" s="21"/>
      <c r="R153" s="104" t="s">
        <v>1915</v>
      </c>
      <c r="S153" s="21"/>
      <c r="T153" s="21"/>
      <c r="U153" s="21"/>
      <c r="V153" s="21"/>
      <c r="W153" s="21"/>
      <c r="X153" s="21"/>
      <c r="Y153" s="21"/>
      <c r="Z153" s="21"/>
      <c r="AA153" s="21"/>
      <c r="AB153" s="63">
        <v>1</v>
      </c>
      <c r="AD153"/>
    </row>
    <row r="154" spans="2:30" ht="15.75">
      <c r="B154" s="274" t="s">
        <v>348</v>
      </c>
      <c r="C154" s="21"/>
      <c r="D154" s="21"/>
      <c r="E154" s="21"/>
      <c r="F154" s="21"/>
      <c r="G154" s="21"/>
      <c r="H154" s="21"/>
      <c r="I154" s="21"/>
      <c r="J154" s="21"/>
      <c r="K154" s="21"/>
      <c r="L154" s="21"/>
      <c r="M154" s="21"/>
      <c r="N154" s="21"/>
      <c r="P154" s="87" t="str">
        <f t="shared" si="2"/>
        <v>A</v>
      </c>
      <c r="Q154" s="21"/>
      <c r="R154" s="104" t="s">
        <v>1914</v>
      </c>
      <c r="S154" s="21"/>
      <c r="T154" s="21"/>
      <c r="U154" s="21"/>
      <c r="V154" s="21"/>
      <c r="W154" s="21"/>
      <c r="X154" s="21"/>
      <c r="Y154" s="21"/>
      <c r="Z154" s="21"/>
      <c r="AA154" s="21"/>
      <c r="AB154" s="63">
        <v>1</v>
      </c>
      <c r="AD154"/>
    </row>
    <row r="155" spans="2:30" ht="15.75">
      <c r="B155" s="274" t="s">
        <v>348</v>
      </c>
      <c r="C155" s="21" t="s">
        <v>1913</v>
      </c>
      <c r="D155" s="21"/>
      <c r="E155" s="21"/>
      <c r="F155" s="21"/>
      <c r="G155" s="21"/>
      <c r="H155" s="21"/>
      <c r="I155" s="21"/>
      <c r="J155" s="21"/>
      <c r="K155" s="21"/>
      <c r="L155" s="21"/>
      <c r="M155" s="21"/>
      <c r="N155" s="21"/>
      <c r="P155" s="87" t="str">
        <f t="shared" si="2"/>
        <v>►</v>
      </c>
      <c r="Q155" s="21"/>
      <c r="R155" s="21"/>
      <c r="S155" s="21"/>
      <c r="T155" s="21"/>
      <c r="U155" s="21"/>
      <c r="V155" s="21"/>
      <c r="W155" s="21"/>
      <c r="X155" s="21"/>
      <c r="Y155" s="21"/>
      <c r="Z155" s="21"/>
      <c r="AA155" s="21"/>
      <c r="AB155" s="63">
        <v>1</v>
      </c>
      <c r="AD155"/>
    </row>
    <row r="156" spans="2:30" ht="18">
      <c r="B156" s="87" t="str">
        <f t="shared" ref="B156:B166" si="3">IF(D156&lt;&gt;"","A","►")</f>
        <v>►</v>
      </c>
      <c r="C156" s="21"/>
      <c r="D156" s="21"/>
      <c r="E156" s="21"/>
      <c r="F156" s="21"/>
      <c r="G156" s="21"/>
      <c r="H156" s="21"/>
      <c r="I156" s="21"/>
      <c r="J156" s="21"/>
      <c r="K156" s="21"/>
      <c r="L156" s="21"/>
      <c r="M156" s="21"/>
      <c r="N156" s="21"/>
      <c r="P156" s="87" t="str">
        <f t="shared" si="2"/>
        <v>A</v>
      </c>
      <c r="Q156" s="21"/>
      <c r="R156" s="48" t="s">
        <v>1636</v>
      </c>
      <c r="S156" s="21"/>
      <c r="T156" s="21"/>
      <c r="U156" s="21"/>
      <c r="V156" s="21"/>
      <c r="W156" s="21"/>
      <c r="X156" s="21"/>
      <c r="Y156" s="21"/>
      <c r="Z156" s="21"/>
      <c r="AA156" s="21"/>
      <c r="AB156" s="63">
        <v>1</v>
      </c>
      <c r="AD156"/>
    </row>
    <row r="157" spans="2:30" ht="18">
      <c r="B157" s="87" t="str">
        <f t="shared" si="3"/>
        <v>A</v>
      </c>
      <c r="C157" s="21"/>
      <c r="D157" s="48" t="s">
        <v>1912</v>
      </c>
      <c r="E157" s="21"/>
      <c r="F157" s="21"/>
      <c r="G157" s="21"/>
      <c r="H157" s="21"/>
      <c r="I157" s="21"/>
      <c r="J157" s="21"/>
      <c r="K157" s="21"/>
      <c r="L157" s="21"/>
      <c r="M157" s="21"/>
      <c r="N157" s="21"/>
      <c r="P157" s="87" t="str">
        <f t="shared" si="2"/>
        <v>►</v>
      </c>
      <c r="Q157" s="21"/>
      <c r="R157" s="21"/>
      <c r="S157" s="21"/>
      <c r="T157" s="21"/>
      <c r="U157" s="21"/>
      <c r="V157" s="21"/>
      <c r="W157" s="21"/>
      <c r="X157" s="21"/>
      <c r="Y157" s="21"/>
      <c r="Z157" s="21"/>
      <c r="AA157" s="21"/>
      <c r="AB157" s="63">
        <v>1</v>
      </c>
      <c r="AD157"/>
    </row>
    <row r="158" spans="2:30" ht="15.75">
      <c r="B158" s="87" t="str">
        <f t="shared" si="3"/>
        <v>►</v>
      </c>
      <c r="C158" s="21"/>
      <c r="D158" s="88"/>
      <c r="E158" s="21"/>
      <c r="F158" s="21"/>
      <c r="G158" s="21"/>
      <c r="H158" s="21"/>
      <c r="I158" s="21"/>
      <c r="J158" s="21"/>
      <c r="K158" s="21"/>
      <c r="L158" s="21"/>
      <c r="M158" s="21"/>
      <c r="N158" s="21"/>
      <c r="P158" s="87" t="str">
        <f t="shared" si="2"/>
        <v>A</v>
      </c>
      <c r="Q158" s="21"/>
      <c r="R158" s="21" t="s">
        <v>1911</v>
      </c>
      <c r="S158" s="21"/>
      <c r="T158" s="21"/>
      <c r="U158" s="21"/>
      <c r="V158" s="21"/>
      <c r="W158" s="21"/>
      <c r="X158" s="21"/>
      <c r="Y158" s="21"/>
      <c r="Z158" s="21"/>
      <c r="AA158" s="21"/>
      <c r="AB158" s="63">
        <v>1</v>
      </c>
      <c r="AD158"/>
    </row>
    <row r="159" spans="2:30" ht="15.75">
      <c r="B159" s="87" t="str">
        <f t="shared" si="3"/>
        <v>A</v>
      </c>
      <c r="C159" s="21"/>
      <c r="D159" s="104" t="s">
        <v>1910</v>
      </c>
      <c r="E159" s="21"/>
      <c r="F159" s="21"/>
      <c r="G159" s="21"/>
      <c r="H159" s="21"/>
      <c r="I159" s="21"/>
      <c r="J159" s="21"/>
      <c r="K159" s="21"/>
      <c r="L159" s="21"/>
      <c r="M159" s="21"/>
      <c r="N159" s="21"/>
      <c r="P159" s="87" t="str">
        <f t="shared" si="2"/>
        <v>A</v>
      </c>
      <c r="Q159" s="21"/>
      <c r="R159" s="21" t="s">
        <v>1909</v>
      </c>
      <c r="S159" s="21"/>
      <c r="T159" s="21"/>
      <c r="U159" s="21"/>
      <c r="V159" s="21"/>
      <c r="W159" s="21"/>
      <c r="X159" s="21"/>
      <c r="Y159" s="21"/>
      <c r="Z159" s="21"/>
      <c r="AA159" s="21"/>
      <c r="AB159" s="63">
        <v>1</v>
      </c>
      <c r="AD159"/>
    </row>
    <row r="160" spans="2:30" ht="15.75">
      <c r="B160" s="87" t="str">
        <f t="shared" si="3"/>
        <v>A</v>
      </c>
      <c r="C160" s="21"/>
      <c r="D160" s="104" t="s">
        <v>1908</v>
      </c>
      <c r="E160" s="21"/>
      <c r="F160" s="21"/>
      <c r="G160" s="21"/>
      <c r="H160" s="21"/>
      <c r="I160" s="21"/>
      <c r="J160" s="21"/>
      <c r="K160" s="21"/>
      <c r="L160" s="21"/>
      <c r="M160" s="21"/>
      <c r="N160" s="21"/>
      <c r="P160" s="87" t="str">
        <f t="shared" si="2"/>
        <v>►</v>
      </c>
      <c r="Q160" s="21"/>
      <c r="R160" s="21"/>
      <c r="S160" s="21"/>
      <c r="T160" s="21"/>
      <c r="U160" s="21"/>
      <c r="V160" s="21"/>
      <c r="W160" s="21"/>
      <c r="X160" s="21"/>
      <c r="Y160" s="21"/>
      <c r="Z160" s="21"/>
      <c r="AA160" s="21"/>
      <c r="AB160" s="63">
        <v>1</v>
      </c>
      <c r="AD160"/>
    </row>
    <row r="161" spans="2:69" ht="15.75">
      <c r="B161" s="87" t="str">
        <f t="shared" si="3"/>
        <v>►</v>
      </c>
      <c r="C161" s="21"/>
      <c r="D161" s="21"/>
      <c r="E161" s="21"/>
      <c r="F161" s="21"/>
      <c r="G161" s="21"/>
      <c r="H161" s="21"/>
      <c r="I161" s="21"/>
      <c r="J161" s="21"/>
      <c r="K161" s="21"/>
      <c r="L161" s="21"/>
      <c r="M161" s="21"/>
      <c r="N161" s="21"/>
      <c r="P161" s="87" t="str">
        <f t="shared" si="2"/>
        <v>►</v>
      </c>
      <c r="Q161" s="21"/>
      <c r="R161" s="21"/>
      <c r="S161" s="21"/>
      <c r="T161" s="21"/>
      <c r="U161" s="21"/>
      <c r="V161" s="21"/>
      <c r="W161" s="21"/>
      <c r="X161" s="21"/>
      <c r="Y161" s="21"/>
      <c r="Z161" s="21"/>
      <c r="AA161" s="21"/>
      <c r="AB161" s="63">
        <v>1</v>
      </c>
      <c r="AD161"/>
    </row>
    <row r="162" spans="2:69" ht="18">
      <c r="B162" s="87" t="str">
        <f t="shared" si="3"/>
        <v>A</v>
      </c>
      <c r="C162" s="21"/>
      <c r="D162" s="48" t="s">
        <v>1636</v>
      </c>
      <c r="E162" s="21"/>
      <c r="F162" s="21"/>
      <c r="G162" s="21"/>
      <c r="H162" s="21"/>
      <c r="I162" s="21"/>
      <c r="J162" s="21"/>
      <c r="K162" s="21"/>
      <c r="L162" s="21"/>
      <c r="M162" s="21"/>
      <c r="N162" s="21"/>
      <c r="P162" s="274" t="s">
        <v>348</v>
      </c>
      <c r="Q162" s="21"/>
      <c r="R162" s="21"/>
      <c r="S162" s="21"/>
      <c r="T162" s="21"/>
      <c r="U162" s="21"/>
      <c r="V162" s="21"/>
      <c r="W162" s="21"/>
      <c r="X162" s="21"/>
      <c r="Y162" s="21"/>
      <c r="Z162" s="21"/>
      <c r="AA162" s="21"/>
      <c r="AB162" s="63">
        <v>1</v>
      </c>
      <c r="AD162"/>
      <c r="BN162" s="275"/>
      <c r="BO162" s="275"/>
      <c r="BP162" s="275"/>
      <c r="BQ162" s="275"/>
    </row>
    <row r="163" spans="2:69" ht="15.75">
      <c r="B163" s="87" t="str">
        <f t="shared" si="3"/>
        <v>►</v>
      </c>
      <c r="C163" s="21"/>
      <c r="D163" s="21"/>
      <c r="E163" s="21"/>
      <c r="F163" s="21"/>
      <c r="G163" s="21"/>
      <c r="H163" s="21"/>
      <c r="I163" s="21"/>
      <c r="J163" s="21"/>
      <c r="K163" s="21"/>
      <c r="L163" s="21"/>
      <c r="M163" s="21"/>
      <c r="N163" s="21"/>
      <c r="P163" s="274" t="s">
        <v>348</v>
      </c>
      <c r="Q163" s="21" t="s">
        <v>1907</v>
      </c>
      <c r="R163" s="21"/>
      <c r="S163" s="21"/>
      <c r="T163" s="21"/>
      <c r="U163" s="21"/>
      <c r="V163" s="21"/>
      <c r="W163" s="21"/>
      <c r="X163" s="21"/>
      <c r="Y163" s="21"/>
      <c r="Z163" s="21"/>
      <c r="AA163" s="21"/>
      <c r="AB163" s="63">
        <v>1</v>
      </c>
      <c r="AD163"/>
      <c r="BG163" s="275"/>
      <c r="BH163" s="275"/>
      <c r="BI163" s="275"/>
      <c r="BJ163" s="275"/>
    </row>
    <row r="164" spans="2:69" ht="15.75">
      <c r="B164" s="87" t="str">
        <f t="shared" si="3"/>
        <v>A</v>
      </c>
      <c r="C164" s="21"/>
      <c r="D164" s="21" t="s">
        <v>1906</v>
      </c>
      <c r="E164" s="21"/>
      <c r="F164" s="21"/>
      <c r="G164" s="21"/>
      <c r="H164" s="21"/>
      <c r="I164" s="21"/>
      <c r="J164" s="21"/>
      <c r="K164" s="21"/>
      <c r="L164" s="21"/>
      <c r="M164" s="21"/>
      <c r="N164" s="21"/>
      <c r="P164" s="87" t="str">
        <f t="shared" ref="P164:P175" si="4">IF(R164&lt;&gt;"","A","►")</f>
        <v>►</v>
      </c>
      <c r="Q164" s="21"/>
      <c r="R164" s="21"/>
      <c r="S164" s="21"/>
      <c r="T164" s="21"/>
      <c r="U164" s="21"/>
      <c r="V164" s="21"/>
      <c r="W164" s="21"/>
      <c r="X164" s="21"/>
      <c r="Y164" s="21"/>
      <c r="Z164" s="21"/>
      <c r="AA164" s="21"/>
      <c r="AB164" s="63">
        <v>1</v>
      </c>
      <c r="AD164"/>
    </row>
    <row r="165" spans="2:69" ht="18">
      <c r="B165" s="87" t="str">
        <f t="shared" si="3"/>
        <v>A</v>
      </c>
      <c r="C165" s="21"/>
      <c r="D165" s="21" t="s">
        <v>1905</v>
      </c>
      <c r="E165" s="21"/>
      <c r="F165" s="21"/>
      <c r="G165" s="21"/>
      <c r="H165" s="21"/>
      <c r="I165" s="21"/>
      <c r="J165" s="21"/>
      <c r="K165" s="21"/>
      <c r="L165" s="21"/>
      <c r="M165" s="21"/>
      <c r="N165" s="21"/>
      <c r="P165" s="87" t="str">
        <f t="shared" si="4"/>
        <v>A</v>
      </c>
      <c r="Q165" s="21"/>
      <c r="R165" s="48" t="s">
        <v>1904</v>
      </c>
      <c r="S165" s="21"/>
      <c r="T165" s="21"/>
      <c r="U165" s="21"/>
      <c r="V165" s="21"/>
      <c r="W165" s="21"/>
      <c r="X165" s="21"/>
      <c r="Y165" s="21"/>
      <c r="Z165" s="21"/>
      <c r="AA165" s="21"/>
      <c r="AB165" s="63">
        <v>1</v>
      </c>
      <c r="AD165"/>
    </row>
    <row r="166" spans="2:69" ht="15.75">
      <c r="B166" s="87" t="str">
        <f t="shared" si="3"/>
        <v>►</v>
      </c>
      <c r="C166" s="21"/>
      <c r="D166" s="21"/>
      <c r="E166" s="21"/>
      <c r="F166" s="21"/>
      <c r="G166" s="21"/>
      <c r="H166" s="21"/>
      <c r="I166" s="21"/>
      <c r="J166" s="21"/>
      <c r="K166" s="21"/>
      <c r="L166" s="21"/>
      <c r="M166" s="21"/>
      <c r="N166" s="21"/>
      <c r="P166" s="87" t="str">
        <f t="shared" si="4"/>
        <v>►</v>
      </c>
      <c r="Q166" s="21"/>
      <c r="R166" s="88"/>
      <c r="S166" s="21"/>
      <c r="T166" s="21"/>
      <c r="U166" s="21"/>
      <c r="V166" s="21"/>
      <c r="W166" s="21"/>
      <c r="X166" s="21"/>
      <c r="Y166" s="21"/>
      <c r="Z166" s="21"/>
      <c r="AA166" s="21"/>
      <c r="AB166" s="63">
        <v>1</v>
      </c>
      <c r="AD166"/>
    </row>
    <row r="167" spans="2:69" ht="15.75">
      <c r="B167" s="274" t="s">
        <v>348</v>
      </c>
      <c r="C167" s="21"/>
      <c r="D167" s="21"/>
      <c r="E167" s="21"/>
      <c r="F167" s="21"/>
      <c r="G167" s="21"/>
      <c r="H167" s="21"/>
      <c r="I167" s="21"/>
      <c r="J167" s="21"/>
      <c r="K167" s="21"/>
      <c r="L167" s="21"/>
      <c r="M167" s="21"/>
      <c r="N167" s="21"/>
      <c r="P167" s="87" t="str">
        <f t="shared" si="4"/>
        <v>A</v>
      </c>
      <c r="Q167" s="21"/>
      <c r="R167" s="104" t="s">
        <v>1903</v>
      </c>
      <c r="S167" s="21"/>
      <c r="T167" s="21"/>
      <c r="U167" s="21"/>
      <c r="V167" s="21"/>
      <c r="W167" s="21"/>
      <c r="X167" s="21"/>
      <c r="Y167" s="21"/>
      <c r="Z167" s="21"/>
      <c r="AA167" s="21"/>
      <c r="AB167" s="63">
        <v>1</v>
      </c>
      <c r="AD167"/>
    </row>
    <row r="168" spans="2:69" ht="15.75">
      <c r="B168" s="274" t="s">
        <v>348</v>
      </c>
      <c r="C168" s="21" t="s">
        <v>1902</v>
      </c>
      <c r="D168" s="21"/>
      <c r="E168" s="21"/>
      <c r="F168" s="21"/>
      <c r="G168" s="21"/>
      <c r="H168" s="21"/>
      <c r="I168" s="21"/>
      <c r="J168" s="21"/>
      <c r="K168" s="21"/>
      <c r="L168" s="21"/>
      <c r="M168" s="21"/>
      <c r="N168" s="21"/>
      <c r="P168" s="87" t="str">
        <f t="shared" si="4"/>
        <v>A</v>
      </c>
      <c r="Q168" s="21"/>
      <c r="R168" s="104" t="s">
        <v>1901</v>
      </c>
      <c r="S168" s="21"/>
      <c r="T168" s="21"/>
      <c r="U168" s="21"/>
      <c r="V168" s="21"/>
      <c r="W168" s="21"/>
      <c r="X168" s="21"/>
      <c r="Y168" s="21"/>
      <c r="Z168" s="21"/>
      <c r="AA168" s="21"/>
      <c r="AB168" s="63">
        <v>1</v>
      </c>
      <c r="AD168"/>
    </row>
    <row r="169" spans="2:69" ht="15.75">
      <c r="B169" s="87" t="str">
        <f t="shared" ref="B169:B176" si="5">IF(D169&lt;&gt;"","A","►")</f>
        <v>A</v>
      </c>
      <c r="C169" s="21"/>
      <c r="D169" s="21" t="s">
        <v>1900</v>
      </c>
      <c r="E169" s="21"/>
      <c r="F169" s="21"/>
      <c r="G169" s="21"/>
      <c r="H169" s="21"/>
      <c r="I169" s="21"/>
      <c r="J169" s="21"/>
      <c r="K169" s="21"/>
      <c r="L169" s="21"/>
      <c r="M169" s="21"/>
      <c r="N169" s="21"/>
      <c r="P169" s="87" t="str">
        <f t="shared" si="4"/>
        <v>A</v>
      </c>
      <c r="Q169" s="21"/>
      <c r="R169" s="104" t="s">
        <v>1899</v>
      </c>
      <c r="S169" s="21"/>
      <c r="T169" s="21"/>
      <c r="U169" s="21"/>
      <c r="V169" s="21"/>
      <c r="W169" s="21"/>
      <c r="X169" s="21"/>
      <c r="Y169" s="21"/>
      <c r="Z169" s="21"/>
      <c r="AA169" s="21"/>
      <c r="AB169" s="63">
        <v>1</v>
      </c>
      <c r="AD169"/>
    </row>
    <row r="170" spans="2:69" ht="18">
      <c r="B170" s="87" t="str">
        <f t="shared" si="5"/>
        <v>A</v>
      </c>
      <c r="C170" s="21"/>
      <c r="D170" s="48" t="s">
        <v>1898</v>
      </c>
      <c r="E170" s="21"/>
      <c r="F170" s="21"/>
      <c r="G170" s="21"/>
      <c r="H170" s="21"/>
      <c r="I170" s="21"/>
      <c r="J170" s="21"/>
      <c r="K170" s="21"/>
      <c r="L170" s="21"/>
      <c r="M170" s="21"/>
      <c r="N170" s="21"/>
      <c r="P170" s="87" t="str">
        <f t="shared" si="4"/>
        <v>►</v>
      </c>
      <c r="Q170" s="21"/>
      <c r="R170" s="21"/>
      <c r="S170" s="21"/>
      <c r="T170" s="21"/>
      <c r="U170" s="21"/>
      <c r="V170" s="21"/>
      <c r="W170" s="21"/>
      <c r="X170" s="21"/>
      <c r="Y170" s="21"/>
      <c r="Z170" s="21"/>
      <c r="AA170" s="21"/>
      <c r="AB170" s="63">
        <v>1</v>
      </c>
      <c r="AD170"/>
    </row>
    <row r="171" spans="2:69" ht="18">
      <c r="B171" s="87" t="str">
        <f t="shared" si="5"/>
        <v>►</v>
      </c>
      <c r="C171" s="21"/>
      <c r="D171" s="88"/>
      <c r="E171" s="21"/>
      <c r="F171" s="21"/>
      <c r="G171" s="21"/>
      <c r="H171" s="21"/>
      <c r="I171" s="21"/>
      <c r="J171" s="21"/>
      <c r="K171" s="21"/>
      <c r="L171" s="21"/>
      <c r="M171" s="21"/>
      <c r="N171" s="21"/>
      <c r="P171" s="87" t="str">
        <f t="shared" si="4"/>
        <v>A</v>
      </c>
      <c r="Q171" s="21"/>
      <c r="R171" s="48" t="s">
        <v>1636</v>
      </c>
      <c r="S171" s="21"/>
      <c r="T171" s="21"/>
      <c r="U171" s="21"/>
      <c r="V171" s="21"/>
      <c r="W171" s="21"/>
      <c r="X171" s="21"/>
      <c r="Y171" s="21"/>
      <c r="Z171" s="21"/>
      <c r="AA171" s="21"/>
      <c r="AB171" s="63">
        <v>1</v>
      </c>
      <c r="AD171"/>
    </row>
    <row r="172" spans="2:69" ht="15.75">
      <c r="B172" s="87" t="str">
        <f t="shared" si="5"/>
        <v>A</v>
      </c>
      <c r="C172" s="21"/>
      <c r="D172" s="104" t="s">
        <v>1897</v>
      </c>
      <c r="E172" s="21"/>
      <c r="F172" s="21"/>
      <c r="G172" s="21"/>
      <c r="H172" s="21"/>
      <c r="I172" s="21"/>
      <c r="J172" s="21"/>
      <c r="K172" s="21"/>
      <c r="L172" s="21"/>
      <c r="M172" s="21"/>
      <c r="N172" s="21"/>
      <c r="P172" s="87" t="str">
        <f t="shared" si="4"/>
        <v>►</v>
      </c>
      <c r="Q172" s="21"/>
      <c r="R172" s="21"/>
      <c r="S172" s="21"/>
      <c r="T172" s="21"/>
      <c r="U172" s="21"/>
      <c r="V172" s="21"/>
      <c r="W172" s="21"/>
      <c r="X172" s="21"/>
      <c r="Y172" s="21"/>
      <c r="Z172" s="21"/>
      <c r="AA172" s="21"/>
      <c r="AB172" s="63">
        <v>1</v>
      </c>
      <c r="AD172"/>
    </row>
    <row r="173" spans="2:69" ht="15.75">
      <c r="B173" s="87" t="str">
        <f t="shared" si="5"/>
        <v>A</v>
      </c>
      <c r="C173" s="21"/>
      <c r="D173" s="104" t="s">
        <v>1896</v>
      </c>
      <c r="E173" s="21"/>
      <c r="F173" s="21"/>
      <c r="G173" s="21"/>
      <c r="H173" s="21"/>
      <c r="I173" s="21"/>
      <c r="J173" s="21"/>
      <c r="K173" s="21"/>
      <c r="L173" s="21"/>
      <c r="M173" s="21"/>
      <c r="N173" s="21"/>
      <c r="P173" s="87" t="str">
        <f t="shared" si="4"/>
        <v>A</v>
      </c>
      <c r="Q173" s="21"/>
      <c r="R173" s="21" t="s">
        <v>1895</v>
      </c>
      <c r="S173" s="21"/>
      <c r="T173" s="21"/>
      <c r="U173" s="21"/>
      <c r="V173" s="21"/>
      <c r="W173" s="21"/>
      <c r="X173" s="21"/>
      <c r="Y173" s="21"/>
      <c r="Z173" s="21"/>
      <c r="AA173" s="21"/>
      <c r="AB173" s="63">
        <v>1</v>
      </c>
      <c r="AD173"/>
    </row>
    <row r="174" spans="2:69" ht="15.75">
      <c r="B174" s="87" t="str">
        <f t="shared" si="5"/>
        <v>A</v>
      </c>
      <c r="C174" s="21"/>
      <c r="D174" s="88" t="s">
        <v>1894</v>
      </c>
      <c r="E174" s="21"/>
      <c r="F174" s="21"/>
      <c r="G174" s="21"/>
      <c r="H174" s="21"/>
      <c r="I174" s="21"/>
      <c r="J174" s="21"/>
      <c r="K174" s="21"/>
      <c r="L174" s="21"/>
      <c r="M174" s="21"/>
      <c r="N174" s="21"/>
      <c r="P174" s="87" t="str">
        <f t="shared" si="4"/>
        <v>A</v>
      </c>
      <c r="Q174" s="21"/>
      <c r="R174" s="21" t="s">
        <v>1893</v>
      </c>
      <c r="S174" s="21"/>
      <c r="T174" s="21"/>
      <c r="U174" s="21"/>
      <c r="V174" s="21"/>
      <c r="W174" s="21"/>
      <c r="X174" s="21"/>
      <c r="Y174" s="21"/>
      <c r="Z174" s="21"/>
      <c r="AA174" s="21"/>
      <c r="AB174" s="63">
        <v>1</v>
      </c>
      <c r="AD174"/>
    </row>
    <row r="175" spans="2:69" ht="15.75">
      <c r="B175" s="87" t="str">
        <f t="shared" si="5"/>
        <v>►</v>
      </c>
      <c r="C175" s="21"/>
      <c r="D175" s="21"/>
      <c r="E175" s="21"/>
      <c r="F175" s="21"/>
      <c r="G175" s="21"/>
      <c r="H175" s="21"/>
      <c r="I175" s="21"/>
      <c r="J175" s="21"/>
      <c r="K175" s="21"/>
      <c r="L175" s="21"/>
      <c r="M175" s="21"/>
      <c r="N175" s="21"/>
      <c r="P175" s="87" t="str">
        <f t="shared" si="4"/>
        <v>►</v>
      </c>
      <c r="Q175" s="21"/>
      <c r="R175" s="21"/>
      <c r="S175" s="21"/>
      <c r="T175" s="21"/>
      <c r="U175" s="21"/>
      <c r="V175" s="21"/>
      <c r="W175" s="21"/>
      <c r="X175" s="21"/>
      <c r="Y175" s="21"/>
      <c r="Z175" s="21"/>
      <c r="AA175" s="21"/>
      <c r="AB175" s="63">
        <v>1</v>
      </c>
      <c r="AD175"/>
    </row>
    <row r="176" spans="2:69" ht="15.75">
      <c r="B176" s="87" t="str">
        <f t="shared" si="5"/>
        <v>A</v>
      </c>
      <c r="C176" s="21"/>
      <c r="D176" s="21" t="s">
        <v>1892</v>
      </c>
      <c r="E176" s="21"/>
      <c r="F176" s="21"/>
      <c r="G176" s="21"/>
      <c r="H176" s="21"/>
      <c r="I176" s="21"/>
      <c r="J176" s="21"/>
      <c r="K176" s="21"/>
      <c r="L176" s="21"/>
      <c r="M176" s="21"/>
      <c r="N176" s="21"/>
      <c r="P176" s="274" t="s">
        <v>348</v>
      </c>
      <c r="Q176" s="21"/>
      <c r="R176" s="21"/>
      <c r="S176" s="21"/>
      <c r="T176" s="21"/>
      <c r="U176" s="21"/>
      <c r="V176" s="21"/>
      <c r="W176" s="21"/>
      <c r="X176" s="21"/>
      <c r="Y176" s="21"/>
      <c r="Z176" s="21"/>
      <c r="AA176" s="21"/>
      <c r="AB176" s="63">
        <v>1</v>
      </c>
      <c r="AD176"/>
    </row>
    <row r="177" spans="2:30" ht="15.75">
      <c r="B177" s="274" t="s">
        <v>348</v>
      </c>
      <c r="C177" s="21"/>
      <c r="D177" s="21"/>
      <c r="E177" s="21"/>
      <c r="F177" s="21"/>
      <c r="G177" s="21"/>
      <c r="H177" s="21"/>
      <c r="I177" s="21"/>
      <c r="J177" s="21"/>
      <c r="K177" s="21"/>
      <c r="L177" s="21"/>
      <c r="M177" s="21"/>
      <c r="N177" s="21"/>
      <c r="P177" s="274" t="s">
        <v>348</v>
      </c>
      <c r="Q177" s="21" t="s">
        <v>1891</v>
      </c>
      <c r="R177" s="21"/>
      <c r="S177" s="21"/>
      <c r="T177" s="21"/>
      <c r="U177" s="21"/>
      <c r="V177" s="21"/>
      <c r="W177" s="21"/>
      <c r="X177" s="21"/>
      <c r="Y177" s="21"/>
      <c r="Z177" s="21"/>
      <c r="AA177" s="21"/>
      <c r="AB177" s="63">
        <v>1</v>
      </c>
      <c r="AD177"/>
    </row>
    <row r="178" spans="2:30" ht="15.75">
      <c r="B178" s="274" t="s">
        <v>348</v>
      </c>
      <c r="C178" s="21" t="s">
        <v>1890</v>
      </c>
      <c r="D178" s="21"/>
      <c r="E178" s="21"/>
      <c r="F178" s="21"/>
      <c r="G178" s="21"/>
      <c r="H178" s="21"/>
      <c r="I178" s="21"/>
      <c r="J178" s="21"/>
      <c r="K178" s="21"/>
      <c r="L178" s="21"/>
      <c r="M178" s="21"/>
      <c r="N178" s="21"/>
      <c r="P178" s="87" t="str">
        <f t="shared" ref="P178:P190" si="6">IF(R178&lt;&gt;"","A","►")</f>
        <v>►</v>
      </c>
      <c r="Q178" s="21"/>
      <c r="R178" s="21"/>
      <c r="S178" s="21"/>
      <c r="T178" s="21"/>
      <c r="U178" s="21"/>
      <c r="V178" s="21"/>
      <c r="W178" s="21"/>
      <c r="X178" s="21"/>
      <c r="Y178" s="21"/>
      <c r="Z178" s="21"/>
      <c r="AA178" s="21"/>
      <c r="AB178" s="63">
        <v>1</v>
      </c>
      <c r="AD178"/>
    </row>
    <row r="179" spans="2:30" ht="18">
      <c r="B179" s="87" t="str">
        <f t="shared" ref="B179:B190" si="7">IF(D179&lt;&gt;"","A","►")</f>
        <v>A</v>
      </c>
      <c r="C179" s="21"/>
      <c r="D179" s="21" t="s">
        <v>1889</v>
      </c>
      <c r="E179" s="21"/>
      <c r="F179" s="21"/>
      <c r="G179" s="21"/>
      <c r="H179" s="21"/>
      <c r="I179" s="21"/>
      <c r="J179" s="21"/>
      <c r="K179" s="21"/>
      <c r="L179" s="21"/>
      <c r="M179" s="21"/>
      <c r="N179" s="21"/>
      <c r="P179" s="87" t="str">
        <f t="shared" si="6"/>
        <v>A</v>
      </c>
      <c r="Q179" s="21"/>
      <c r="R179" s="48" t="s">
        <v>1888</v>
      </c>
      <c r="S179" s="21"/>
      <c r="T179" s="21"/>
      <c r="U179" s="21"/>
      <c r="V179" s="21"/>
      <c r="W179" s="21"/>
      <c r="X179" s="21"/>
      <c r="Y179" s="21"/>
      <c r="Z179" s="21"/>
      <c r="AA179" s="21"/>
      <c r="AB179" s="63">
        <v>1</v>
      </c>
      <c r="AD179"/>
    </row>
    <row r="180" spans="2:30" ht="15.75">
      <c r="B180" s="87" t="str">
        <f t="shared" si="7"/>
        <v>►</v>
      </c>
      <c r="C180" s="21"/>
      <c r="D180" s="21"/>
      <c r="E180" s="21"/>
      <c r="F180" s="21"/>
      <c r="G180" s="21"/>
      <c r="H180" s="21"/>
      <c r="I180" s="21"/>
      <c r="J180" s="21"/>
      <c r="K180" s="21"/>
      <c r="L180" s="21"/>
      <c r="M180" s="21"/>
      <c r="N180" s="21"/>
      <c r="P180" s="87" t="str">
        <f t="shared" si="6"/>
        <v>►</v>
      </c>
      <c r="Q180" s="21"/>
      <c r="R180" s="88"/>
      <c r="S180" s="21"/>
      <c r="T180" s="21"/>
      <c r="U180" s="21"/>
      <c r="V180" s="21"/>
      <c r="W180" s="21"/>
      <c r="X180" s="21"/>
      <c r="Y180" s="21"/>
      <c r="Z180" s="21"/>
      <c r="AA180" s="21"/>
      <c r="AB180" s="63">
        <v>1</v>
      </c>
      <c r="AD180"/>
    </row>
    <row r="181" spans="2:30" ht="18">
      <c r="B181" s="87" t="str">
        <f t="shared" si="7"/>
        <v>A</v>
      </c>
      <c r="C181" s="21"/>
      <c r="D181" s="48" t="s">
        <v>1887</v>
      </c>
      <c r="E181" s="21"/>
      <c r="F181" s="21"/>
      <c r="G181" s="21"/>
      <c r="H181" s="21"/>
      <c r="I181" s="21"/>
      <c r="J181" s="21"/>
      <c r="K181" s="21"/>
      <c r="L181" s="21"/>
      <c r="M181" s="21"/>
      <c r="N181" s="21"/>
      <c r="P181" s="87" t="str">
        <f t="shared" si="6"/>
        <v>A</v>
      </c>
      <c r="Q181" s="21"/>
      <c r="R181" s="104" t="s">
        <v>1886</v>
      </c>
      <c r="S181" s="21"/>
      <c r="T181" s="21"/>
      <c r="U181" s="21"/>
      <c r="V181" s="21"/>
      <c r="W181" s="21"/>
      <c r="X181" s="21"/>
      <c r="Y181" s="21"/>
      <c r="Z181" s="21"/>
      <c r="AA181" s="21"/>
      <c r="AB181" s="63">
        <v>1</v>
      </c>
      <c r="AD181"/>
    </row>
    <row r="182" spans="2:30" ht="15.75">
      <c r="B182" s="87" t="str">
        <f t="shared" si="7"/>
        <v>►</v>
      </c>
      <c r="C182" s="21"/>
      <c r="D182" s="88"/>
      <c r="E182" s="21"/>
      <c r="F182" s="21"/>
      <c r="G182" s="21"/>
      <c r="H182" s="21"/>
      <c r="I182" s="21"/>
      <c r="J182" s="21"/>
      <c r="K182" s="21"/>
      <c r="L182" s="21"/>
      <c r="M182" s="21"/>
      <c r="N182" s="21"/>
      <c r="P182" s="87" t="str">
        <f t="shared" si="6"/>
        <v>A</v>
      </c>
      <c r="Q182" s="21"/>
      <c r="R182" s="104" t="s">
        <v>1885</v>
      </c>
      <c r="S182" s="21"/>
      <c r="T182" s="21"/>
      <c r="U182" s="21"/>
      <c r="V182" s="21"/>
      <c r="W182" s="21"/>
      <c r="X182" s="21"/>
      <c r="Y182" s="21"/>
      <c r="Z182" s="21"/>
      <c r="AA182" s="21"/>
      <c r="AB182" s="63">
        <v>1</v>
      </c>
      <c r="AD182"/>
    </row>
    <row r="183" spans="2:30" ht="15.75">
      <c r="B183" s="87" t="str">
        <f t="shared" si="7"/>
        <v>A</v>
      </c>
      <c r="C183" s="21"/>
      <c r="D183" s="104" t="s">
        <v>1884</v>
      </c>
      <c r="E183" s="21"/>
      <c r="F183" s="21"/>
      <c r="G183" s="21"/>
      <c r="H183" s="21"/>
      <c r="I183" s="21"/>
      <c r="J183" s="21"/>
      <c r="K183" s="21"/>
      <c r="L183" s="21"/>
      <c r="M183" s="21"/>
      <c r="N183" s="21"/>
      <c r="P183" s="87" t="str">
        <f t="shared" si="6"/>
        <v>A</v>
      </c>
      <c r="Q183" s="21"/>
      <c r="R183" s="104" t="s">
        <v>1883</v>
      </c>
      <c r="S183" s="21"/>
      <c r="T183" s="21"/>
      <c r="U183" s="21"/>
      <c r="V183" s="21"/>
      <c r="W183" s="21"/>
      <c r="X183" s="21"/>
      <c r="Y183" s="21"/>
      <c r="Z183" s="21"/>
      <c r="AA183" s="21"/>
      <c r="AB183" s="63">
        <v>1</v>
      </c>
      <c r="AD183"/>
    </row>
    <row r="184" spans="2:30" ht="15.75">
      <c r="B184" s="87" t="str">
        <f t="shared" si="7"/>
        <v>A</v>
      </c>
      <c r="C184" s="21"/>
      <c r="D184" s="103" t="s">
        <v>1882</v>
      </c>
      <c r="E184" s="21"/>
      <c r="F184" s="21"/>
      <c r="G184" s="21"/>
      <c r="H184" s="21"/>
      <c r="I184" s="21"/>
      <c r="J184" s="21"/>
      <c r="K184" s="21"/>
      <c r="L184" s="21"/>
      <c r="M184" s="21"/>
      <c r="N184" s="21"/>
      <c r="P184" s="87" t="str">
        <f t="shared" si="6"/>
        <v>►</v>
      </c>
      <c r="Q184" s="21"/>
      <c r="R184" s="21"/>
      <c r="S184" s="21"/>
      <c r="T184" s="21"/>
      <c r="U184" s="21"/>
      <c r="V184" s="21"/>
      <c r="W184" s="21"/>
      <c r="X184" s="21"/>
      <c r="Y184" s="21"/>
      <c r="Z184" s="21"/>
      <c r="AA184" s="21"/>
      <c r="AB184" s="63">
        <v>1</v>
      </c>
      <c r="AD184"/>
    </row>
    <row r="185" spans="2:30" ht="18">
      <c r="B185" s="87" t="str">
        <f t="shared" si="7"/>
        <v>►</v>
      </c>
      <c r="C185" s="21"/>
      <c r="D185" s="21"/>
      <c r="E185" s="21"/>
      <c r="F185" s="21"/>
      <c r="G185" s="21"/>
      <c r="H185" s="21"/>
      <c r="I185" s="21"/>
      <c r="J185" s="21"/>
      <c r="K185" s="21"/>
      <c r="L185" s="21"/>
      <c r="M185" s="21"/>
      <c r="N185" s="21"/>
      <c r="P185" s="87" t="str">
        <f t="shared" si="6"/>
        <v>A</v>
      </c>
      <c r="Q185" s="21"/>
      <c r="R185" s="48" t="s">
        <v>1636</v>
      </c>
      <c r="S185" s="21"/>
      <c r="T185" s="21"/>
      <c r="U185" s="21"/>
      <c r="V185" s="21"/>
      <c r="W185" s="21"/>
      <c r="X185" s="21"/>
      <c r="Y185" s="21"/>
      <c r="Z185" s="21"/>
      <c r="AA185" s="21"/>
      <c r="AB185" s="63">
        <v>1</v>
      </c>
      <c r="AD185"/>
    </row>
    <row r="186" spans="2:30" ht="18">
      <c r="B186" s="87" t="str">
        <f t="shared" si="7"/>
        <v>A</v>
      </c>
      <c r="C186" s="21"/>
      <c r="D186" s="48" t="s">
        <v>1636</v>
      </c>
      <c r="E186" s="21"/>
      <c r="F186" s="21"/>
      <c r="G186" s="21"/>
      <c r="H186" s="21"/>
      <c r="I186" s="21"/>
      <c r="J186" s="21"/>
      <c r="K186" s="21"/>
      <c r="L186" s="21"/>
      <c r="M186" s="21"/>
      <c r="N186" s="21"/>
      <c r="P186" s="87" t="str">
        <f t="shared" si="6"/>
        <v>►</v>
      </c>
      <c r="Q186" s="21"/>
      <c r="R186" s="21"/>
      <c r="S186" s="21"/>
      <c r="T186" s="21"/>
      <c r="U186" s="21"/>
      <c r="V186" s="21"/>
      <c r="W186" s="21"/>
      <c r="X186" s="21"/>
      <c r="Y186" s="21"/>
      <c r="Z186" s="21"/>
      <c r="AA186" s="21"/>
      <c r="AB186" s="63">
        <v>1</v>
      </c>
      <c r="AD186"/>
    </row>
    <row r="187" spans="2:30" ht="15.75">
      <c r="B187" s="87" t="str">
        <f t="shared" si="7"/>
        <v>►</v>
      </c>
      <c r="C187" s="21"/>
      <c r="D187" s="88"/>
      <c r="E187" s="21"/>
      <c r="F187" s="21"/>
      <c r="G187" s="21"/>
      <c r="H187" s="21"/>
      <c r="I187" s="21"/>
      <c r="J187" s="21"/>
      <c r="K187" s="21"/>
      <c r="L187" s="21"/>
      <c r="M187" s="21"/>
      <c r="N187" s="21"/>
      <c r="P187" s="87" t="str">
        <f t="shared" si="6"/>
        <v>A</v>
      </c>
      <c r="Q187" s="21"/>
      <c r="R187" s="21" t="s">
        <v>1881</v>
      </c>
      <c r="S187" s="21"/>
      <c r="T187" s="21"/>
      <c r="U187" s="21"/>
      <c r="V187" s="21"/>
      <c r="W187" s="21"/>
      <c r="X187" s="21"/>
      <c r="Y187" s="21"/>
      <c r="Z187" s="21"/>
      <c r="AA187" s="21"/>
      <c r="AB187" s="63">
        <v>1</v>
      </c>
      <c r="AD187"/>
    </row>
    <row r="188" spans="2:30" ht="15.75">
      <c r="B188" s="87" t="str">
        <f t="shared" si="7"/>
        <v>A</v>
      </c>
      <c r="C188" s="21"/>
      <c r="D188" s="88" t="s">
        <v>1880</v>
      </c>
      <c r="E188" s="21"/>
      <c r="F188" s="21"/>
      <c r="G188" s="21"/>
      <c r="H188" s="21"/>
      <c r="I188" s="21"/>
      <c r="J188" s="21"/>
      <c r="K188" s="21"/>
      <c r="L188" s="21"/>
      <c r="M188" s="21"/>
      <c r="N188" s="21"/>
      <c r="P188" s="87" t="str">
        <f t="shared" si="6"/>
        <v>A</v>
      </c>
      <c r="Q188" s="21"/>
      <c r="R188" s="21" t="s">
        <v>1879</v>
      </c>
      <c r="S188" s="21"/>
      <c r="T188" s="21"/>
      <c r="U188" s="21"/>
      <c r="V188" s="21"/>
      <c r="W188" s="21"/>
      <c r="X188" s="21"/>
      <c r="Y188" s="21"/>
      <c r="Z188" s="21"/>
      <c r="AA188" s="21"/>
      <c r="AB188" s="63">
        <v>1</v>
      </c>
      <c r="AD188"/>
    </row>
    <row r="189" spans="2:30" ht="15.75">
      <c r="B189" s="87" t="str">
        <f t="shared" si="7"/>
        <v>A</v>
      </c>
      <c r="C189" s="21"/>
      <c r="D189" s="21" t="s">
        <v>1878</v>
      </c>
      <c r="E189" s="21"/>
      <c r="F189" s="21"/>
      <c r="G189" s="21"/>
      <c r="H189" s="21"/>
      <c r="I189" s="21"/>
      <c r="J189" s="21"/>
      <c r="K189" s="21"/>
      <c r="L189" s="21"/>
      <c r="M189" s="21"/>
      <c r="N189" s="21"/>
      <c r="P189" s="87" t="str">
        <f t="shared" si="6"/>
        <v>►</v>
      </c>
      <c r="Q189" s="21"/>
      <c r="R189" s="21"/>
      <c r="S189" s="21"/>
      <c r="T189" s="21"/>
      <c r="U189" s="21"/>
      <c r="V189" s="21"/>
      <c r="W189" s="21"/>
      <c r="X189" s="21"/>
      <c r="Y189" s="21"/>
      <c r="Z189" s="21"/>
      <c r="AA189" s="21"/>
      <c r="AB189" s="63">
        <v>1</v>
      </c>
      <c r="AD189"/>
    </row>
    <row r="190" spans="2:30" ht="15.75">
      <c r="B190" s="87" t="str">
        <f t="shared" si="7"/>
        <v>►</v>
      </c>
      <c r="C190" s="21"/>
      <c r="D190" s="21"/>
      <c r="E190" s="21"/>
      <c r="F190" s="21"/>
      <c r="G190" s="21"/>
      <c r="H190" s="21"/>
      <c r="I190" s="21"/>
      <c r="J190" s="21"/>
      <c r="K190" s="21"/>
      <c r="L190" s="21"/>
      <c r="M190" s="21"/>
      <c r="N190" s="21"/>
      <c r="P190" s="87" t="str">
        <f t="shared" si="6"/>
        <v>►</v>
      </c>
      <c r="Q190" s="21"/>
      <c r="R190" s="21"/>
      <c r="S190" s="21"/>
      <c r="T190" s="21"/>
      <c r="U190" s="21"/>
      <c r="V190" s="21"/>
      <c r="W190" s="21"/>
      <c r="X190" s="21"/>
      <c r="Y190" s="21"/>
      <c r="Z190" s="21"/>
      <c r="AA190" s="21"/>
      <c r="AB190" s="63">
        <v>1</v>
      </c>
      <c r="AD190"/>
    </row>
    <row r="191" spans="2:30" ht="15.75">
      <c r="B191" s="87" t="str">
        <f>IF(C191&lt;&gt;"","A","►")</f>
        <v>A</v>
      </c>
      <c r="C191" s="21" t="s">
        <v>1877</v>
      </c>
      <c r="D191" s="21"/>
      <c r="E191" s="21"/>
      <c r="F191" s="21"/>
      <c r="G191" s="21"/>
      <c r="H191" s="21"/>
      <c r="I191" s="21"/>
      <c r="J191" s="21"/>
      <c r="K191" s="21"/>
      <c r="L191" s="21"/>
      <c r="M191" s="21"/>
      <c r="N191" s="21"/>
      <c r="P191" s="274" t="s">
        <v>348</v>
      </c>
      <c r="Q191" s="21"/>
      <c r="R191" s="21"/>
      <c r="S191" s="21"/>
      <c r="T191" s="21"/>
      <c r="U191" s="21"/>
      <c r="V191" s="21"/>
      <c r="W191" s="21"/>
      <c r="X191" s="21"/>
      <c r="Y191" s="21"/>
      <c r="Z191" s="21"/>
      <c r="AA191" s="21"/>
      <c r="AB191" s="63">
        <v>1</v>
      </c>
      <c r="AD191"/>
    </row>
    <row r="192" spans="2:30" ht="15.75">
      <c r="B192" s="87" t="str">
        <f t="shared" ref="B192:B200" si="8">IF(D192&lt;&gt;"","A","►")</f>
        <v>A</v>
      </c>
      <c r="C192" s="21"/>
      <c r="D192" s="21" t="s">
        <v>1876</v>
      </c>
      <c r="E192" s="21"/>
      <c r="F192" s="21"/>
      <c r="G192" s="21"/>
      <c r="H192" s="21"/>
      <c r="I192" s="21"/>
      <c r="J192" s="21"/>
      <c r="K192" s="21"/>
      <c r="L192" s="21"/>
      <c r="M192" s="21"/>
      <c r="N192" s="21"/>
      <c r="P192" s="274" t="s">
        <v>348</v>
      </c>
      <c r="Q192" s="21" t="s">
        <v>1875</v>
      </c>
      <c r="R192" s="21"/>
      <c r="S192" s="21"/>
      <c r="T192" s="21"/>
      <c r="U192" s="21"/>
      <c r="V192" s="21"/>
      <c r="W192" s="21"/>
      <c r="X192" s="21"/>
      <c r="Y192" s="21"/>
      <c r="Z192" s="21"/>
      <c r="AA192" s="21"/>
      <c r="AB192" s="63">
        <v>1</v>
      </c>
      <c r="AD192"/>
    </row>
    <row r="193" spans="2:30" ht="15.75">
      <c r="B193" s="87" t="str">
        <f t="shared" si="8"/>
        <v>A</v>
      </c>
      <c r="C193" s="21"/>
      <c r="D193" s="21" t="s">
        <v>1874</v>
      </c>
      <c r="E193" s="21"/>
      <c r="F193" s="21"/>
      <c r="G193" s="21"/>
      <c r="H193" s="21"/>
      <c r="I193" s="21"/>
      <c r="J193" s="21"/>
      <c r="K193" s="21"/>
      <c r="L193" s="21"/>
      <c r="M193" s="21"/>
      <c r="N193" s="21"/>
      <c r="P193" s="87" t="str">
        <f t="shared" ref="P193:P206" si="9">IF(R193&lt;&gt;"","A","►")</f>
        <v>►</v>
      </c>
      <c r="Q193" s="21"/>
      <c r="R193" s="21"/>
      <c r="S193" s="21"/>
      <c r="T193" s="21"/>
      <c r="U193" s="21"/>
      <c r="V193" s="21"/>
      <c r="W193" s="21"/>
      <c r="X193" s="21"/>
      <c r="Y193" s="21"/>
      <c r="Z193" s="21"/>
      <c r="AA193" s="21"/>
      <c r="AB193" s="63">
        <v>1</v>
      </c>
      <c r="AD193"/>
    </row>
    <row r="194" spans="2:30" ht="18">
      <c r="B194" s="87" t="str">
        <f t="shared" si="8"/>
        <v>A</v>
      </c>
      <c r="C194" s="21"/>
      <c r="D194" s="48" t="s">
        <v>1873</v>
      </c>
      <c r="E194" s="21"/>
      <c r="F194" s="21"/>
      <c r="G194" s="21"/>
      <c r="H194" s="21"/>
      <c r="I194" s="21"/>
      <c r="J194" s="21"/>
      <c r="K194" s="21"/>
      <c r="L194" s="21"/>
      <c r="M194" s="21"/>
      <c r="N194" s="21"/>
      <c r="P194" s="87" t="str">
        <f t="shared" si="9"/>
        <v>A</v>
      </c>
      <c r="Q194" s="21"/>
      <c r="R194" s="48" t="s">
        <v>1872</v>
      </c>
      <c r="S194" s="21"/>
      <c r="T194" s="21"/>
      <c r="U194" s="21"/>
      <c r="V194" s="21"/>
      <c r="W194" s="21"/>
      <c r="X194" s="21"/>
      <c r="Y194" s="21"/>
      <c r="Z194" s="21"/>
      <c r="AA194" s="21"/>
      <c r="AB194" s="63">
        <v>1</v>
      </c>
      <c r="AD194"/>
    </row>
    <row r="195" spans="2:30" ht="15.75">
      <c r="B195" s="87" t="str">
        <f t="shared" si="8"/>
        <v>►</v>
      </c>
      <c r="C195" s="21"/>
      <c r="D195" s="88"/>
      <c r="E195" s="21"/>
      <c r="F195" s="21"/>
      <c r="G195" s="21"/>
      <c r="H195" s="21"/>
      <c r="I195" s="21"/>
      <c r="J195" s="21"/>
      <c r="K195" s="21"/>
      <c r="L195" s="21"/>
      <c r="M195" s="21"/>
      <c r="N195" s="21"/>
      <c r="P195" s="87" t="str">
        <f t="shared" si="9"/>
        <v>►</v>
      </c>
      <c r="Q195" s="21"/>
      <c r="R195" s="88"/>
      <c r="S195" s="21"/>
      <c r="T195" s="21"/>
      <c r="U195" s="21"/>
      <c r="V195" s="21"/>
      <c r="W195" s="21"/>
      <c r="X195" s="21"/>
      <c r="Y195" s="21"/>
      <c r="Z195" s="21"/>
      <c r="AA195" s="21"/>
      <c r="AB195" s="63">
        <v>1</v>
      </c>
      <c r="AD195"/>
    </row>
    <row r="196" spans="2:30" ht="15.75">
      <c r="B196" s="87" t="str">
        <f t="shared" si="8"/>
        <v>A</v>
      </c>
      <c r="C196" s="21"/>
      <c r="D196" s="104" t="s">
        <v>1871</v>
      </c>
      <c r="E196" s="21"/>
      <c r="F196" s="21"/>
      <c r="G196" s="21"/>
      <c r="H196" s="21"/>
      <c r="I196" s="21"/>
      <c r="J196" s="21"/>
      <c r="K196" s="21"/>
      <c r="L196" s="21"/>
      <c r="M196" s="21"/>
      <c r="N196" s="21"/>
      <c r="P196" s="87" t="str">
        <f t="shared" si="9"/>
        <v>A</v>
      </c>
      <c r="Q196" s="21"/>
      <c r="R196" s="104" t="s">
        <v>1870</v>
      </c>
      <c r="S196" s="21"/>
      <c r="T196" s="21"/>
      <c r="U196" s="21"/>
      <c r="V196" s="21"/>
      <c r="W196" s="21"/>
      <c r="X196" s="21"/>
      <c r="Y196" s="21"/>
      <c r="Z196" s="21"/>
      <c r="AA196" s="21"/>
      <c r="AB196" s="63">
        <v>1</v>
      </c>
      <c r="AD196"/>
    </row>
    <row r="197" spans="2:30" ht="15.75">
      <c r="B197" s="87" t="str">
        <f t="shared" si="8"/>
        <v>A</v>
      </c>
      <c r="C197" s="21"/>
      <c r="D197" s="104" t="s">
        <v>1869</v>
      </c>
      <c r="E197" s="21"/>
      <c r="F197" s="21"/>
      <c r="G197" s="21"/>
      <c r="H197" s="21"/>
      <c r="I197" s="21"/>
      <c r="J197" s="21"/>
      <c r="K197" s="21"/>
      <c r="L197" s="21"/>
      <c r="M197" s="21"/>
      <c r="N197" s="21"/>
      <c r="P197" s="87" t="str">
        <f t="shared" si="9"/>
        <v>A</v>
      </c>
      <c r="Q197" s="21"/>
      <c r="R197" s="104" t="s">
        <v>1868</v>
      </c>
      <c r="S197" s="21"/>
      <c r="T197" s="21"/>
      <c r="U197" s="21"/>
      <c r="V197" s="21"/>
      <c r="W197" s="21"/>
      <c r="X197" s="21"/>
      <c r="Y197" s="21"/>
      <c r="Z197" s="21"/>
      <c r="AA197" s="21"/>
      <c r="AB197" s="63">
        <v>1</v>
      </c>
      <c r="AD197"/>
    </row>
    <row r="198" spans="2:30" ht="15.75">
      <c r="B198" s="87" t="str">
        <f t="shared" si="8"/>
        <v>►</v>
      </c>
      <c r="C198" s="21"/>
      <c r="D198" s="21"/>
      <c r="E198" s="21"/>
      <c r="F198" s="21"/>
      <c r="G198" s="21"/>
      <c r="H198" s="21"/>
      <c r="I198" s="21"/>
      <c r="J198" s="21"/>
      <c r="K198" s="21"/>
      <c r="L198" s="21"/>
      <c r="M198" s="21"/>
      <c r="N198" s="21"/>
      <c r="P198" s="87" t="str">
        <f t="shared" si="9"/>
        <v>A</v>
      </c>
      <c r="Q198" s="21"/>
      <c r="R198" s="104" t="s">
        <v>1867</v>
      </c>
      <c r="S198" s="21"/>
      <c r="T198" s="21"/>
      <c r="U198" s="21"/>
      <c r="V198" s="21"/>
      <c r="W198" s="21"/>
      <c r="X198" s="21"/>
      <c r="Y198" s="21"/>
      <c r="Z198" s="21"/>
      <c r="AA198" s="21"/>
      <c r="AB198" s="63">
        <v>1</v>
      </c>
      <c r="AD198"/>
    </row>
    <row r="199" spans="2:30" ht="15.75">
      <c r="B199" s="87" t="str">
        <f t="shared" si="8"/>
        <v>A</v>
      </c>
      <c r="C199" s="21"/>
      <c r="D199" s="21" t="s">
        <v>1866</v>
      </c>
      <c r="E199" s="21"/>
      <c r="F199" s="21"/>
      <c r="G199" s="21"/>
      <c r="H199" s="21"/>
      <c r="I199" s="21"/>
      <c r="J199" s="21"/>
      <c r="K199" s="21"/>
      <c r="L199" s="21"/>
      <c r="M199" s="21"/>
      <c r="N199" s="21"/>
      <c r="P199" s="87" t="str">
        <f t="shared" si="9"/>
        <v>►</v>
      </c>
      <c r="Q199" s="21"/>
      <c r="R199" s="104"/>
      <c r="S199" s="21"/>
      <c r="T199" s="21"/>
      <c r="U199" s="21"/>
      <c r="V199" s="21"/>
      <c r="W199" s="21"/>
      <c r="X199" s="21"/>
      <c r="Y199" s="21"/>
      <c r="Z199" s="21"/>
      <c r="AA199" s="21"/>
      <c r="AB199" s="63">
        <v>1</v>
      </c>
      <c r="AD199"/>
    </row>
    <row r="200" spans="2:30" ht="15.75">
      <c r="B200" s="87" t="str">
        <f t="shared" si="8"/>
        <v>►</v>
      </c>
      <c r="C200" s="21"/>
      <c r="D200" s="21"/>
      <c r="E200" s="21"/>
      <c r="F200" s="21"/>
      <c r="G200" s="21"/>
      <c r="H200" s="21"/>
      <c r="I200" s="21"/>
      <c r="J200" s="21"/>
      <c r="K200" s="21"/>
      <c r="L200" s="21"/>
      <c r="M200" s="21"/>
      <c r="N200" s="21"/>
      <c r="P200" s="87" t="str">
        <f t="shared" si="9"/>
        <v>A</v>
      </c>
      <c r="Q200" s="21"/>
      <c r="R200" s="104" t="s">
        <v>1865</v>
      </c>
      <c r="S200" s="21"/>
      <c r="T200" s="21"/>
      <c r="U200" s="21"/>
      <c r="V200" s="21"/>
      <c r="W200" s="21"/>
      <c r="X200" s="21"/>
      <c r="Y200" s="21"/>
      <c r="Z200" s="21"/>
      <c r="AA200" s="21"/>
      <c r="AB200" s="63">
        <v>1</v>
      </c>
      <c r="AD200"/>
    </row>
    <row r="201" spans="2:30" ht="15.75">
      <c r="B201" s="274" t="s">
        <v>348</v>
      </c>
      <c r="C201" s="21"/>
      <c r="D201" s="21"/>
      <c r="E201" s="21"/>
      <c r="F201" s="21"/>
      <c r="G201" s="21"/>
      <c r="H201" s="21"/>
      <c r="I201" s="21"/>
      <c r="J201" s="21"/>
      <c r="K201" s="21"/>
      <c r="L201" s="21"/>
      <c r="M201" s="21"/>
      <c r="N201" s="21"/>
      <c r="P201" s="87" t="str">
        <f t="shared" si="9"/>
        <v>►</v>
      </c>
      <c r="Q201" s="21"/>
      <c r="R201" s="21"/>
      <c r="S201" s="21"/>
      <c r="T201" s="21"/>
      <c r="U201" s="21"/>
      <c r="V201" s="21"/>
      <c r="W201" s="21"/>
      <c r="X201" s="21"/>
      <c r="Y201" s="21"/>
      <c r="Z201" s="21"/>
      <c r="AA201" s="21"/>
      <c r="AB201" s="63">
        <v>1</v>
      </c>
      <c r="AD201"/>
    </row>
    <row r="202" spans="2:30" ht="18">
      <c r="B202" s="274" t="s">
        <v>348</v>
      </c>
      <c r="C202" s="21" t="s">
        <v>1864</v>
      </c>
      <c r="D202" s="21"/>
      <c r="E202" s="21"/>
      <c r="F202" s="21"/>
      <c r="G202" s="21"/>
      <c r="H202" s="21"/>
      <c r="I202" s="21"/>
      <c r="J202" s="21"/>
      <c r="K202" s="21"/>
      <c r="L202" s="21"/>
      <c r="M202" s="21"/>
      <c r="N202" s="21"/>
      <c r="P202" s="87" t="str">
        <f t="shared" si="9"/>
        <v>A</v>
      </c>
      <c r="Q202" s="21"/>
      <c r="R202" s="48" t="s">
        <v>1636</v>
      </c>
      <c r="S202" s="21"/>
      <c r="T202" s="21"/>
      <c r="U202" s="21"/>
      <c r="V202" s="21"/>
      <c r="W202" s="21"/>
      <c r="X202" s="21"/>
      <c r="Y202" s="21"/>
      <c r="Z202" s="21"/>
      <c r="AA202" s="21"/>
      <c r="AB202" s="63">
        <v>1</v>
      </c>
      <c r="AD202"/>
    </row>
    <row r="203" spans="2:30" ht="15.75">
      <c r="B203" s="87" t="str">
        <f t="shared" ref="B203:B211" si="10">IF(D203&lt;&gt;"","A","►")</f>
        <v>A</v>
      </c>
      <c r="C203" s="21"/>
      <c r="D203" s="21" t="s">
        <v>1863</v>
      </c>
      <c r="E203" s="21"/>
      <c r="F203" s="21"/>
      <c r="G203" s="21"/>
      <c r="H203" s="21"/>
      <c r="I203" s="21"/>
      <c r="J203" s="21"/>
      <c r="K203" s="21"/>
      <c r="L203" s="21"/>
      <c r="M203" s="21"/>
      <c r="N203" s="21"/>
      <c r="P203" s="87" t="str">
        <f t="shared" si="9"/>
        <v>►</v>
      </c>
      <c r="Q203" s="21"/>
      <c r="R203" s="21"/>
      <c r="S203" s="21"/>
      <c r="T203" s="21"/>
      <c r="U203" s="21"/>
      <c r="V203" s="21"/>
      <c r="W203" s="21"/>
      <c r="X203" s="21"/>
      <c r="Y203" s="21"/>
      <c r="Z203" s="21"/>
      <c r="AA203" s="21"/>
      <c r="AB203" s="63">
        <v>1</v>
      </c>
      <c r="AD203"/>
    </row>
    <row r="204" spans="2:30" ht="15.75">
      <c r="B204" s="87" t="str">
        <f t="shared" si="10"/>
        <v>►</v>
      </c>
      <c r="C204" s="21"/>
      <c r="D204" s="21"/>
      <c r="E204" s="21"/>
      <c r="F204" s="21"/>
      <c r="G204" s="21"/>
      <c r="H204" s="21"/>
      <c r="I204" s="21"/>
      <c r="J204" s="21"/>
      <c r="K204" s="21"/>
      <c r="L204" s="21"/>
      <c r="M204" s="21"/>
      <c r="N204" s="21"/>
      <c r="P204" s="87" t="str">
        <f t="shared" si="9"/>
        <v>A</v>
      </c>
      <c r="Q204" s="21"/>
      <c r="R204" s="21" t="s">
        <v>1862</v>
      </c>
      <c r="S204" s="21"/>
      <c r="T204" s="21"/>
      <c r="U204" s="21"/>
      <c r="V204" s="21"/>
      <c r="W204" s="21"/>
      <c r="X204" s="21"/>
      <c r="Y204" s="21"/>
      <c r="Z204" s="21"/>
      <c r="AA204" s="21"/>
      <c r="AB204" s="63">
        <v>1</v>
      </c>
      <c r="AD204"/>
    </row>
    <row r="205" spans="2:30" ht="18">
      <c r="B205" s="87" t="str">
        <f t="shared" si="10"/>
        <v>A</v>
      </c>
      <c r="C205" s="21"/>
      <c r="D205" s="48" t="s">
        <v>1861</v>
      </c>
      <c r="E205" s="21"/>
      <c r="F205" s="21"/>
      <c r="G205" s="21"/>
      <c r="H205" s="21"/>
      <c r="I205" s="21"/>
      <c r="J205" s="21"/>
      <c r="K205" s="21"/>
      <c r="L205" s="21"/>
      <c r="M205" s="21"/>
      <c r="N205" s="21"/>
      <c r="P205" s="87" t="str">
        <f t="shared" si="9"/>
        <v>►</v>
      </c>
      <c r="Q205" s="21"/>
      <c r="R205" s="21"/>
      <c r="S205" s="21"/>
      <c r="T205" s="21"/>
      <c r="U205" s="21"/>
      <c r="V205" s="21"/>
      <c r="W205" s="21"/>
      <c r="X205" s="21"/>
      <c r="Y205" s="21"/>
      <c r="Z205" s="21"/>
      <c r="AA205" s="21"/>
      <c r="AB205" s="63">
        <v>1</v>
      </c>
      <c r="AD205"/>
    </row>
    <row r="206" spans="2:30" ht="15.75">
      <c r="B206" s="87" t="str">
        <f t="shared" si="10"/>
        <v>►</v>
      </c>
      <c r="C206" s="21"/>
      <c r="D206" s="88"/>
      <c r="E206" s="21"/>
      <c r="F206" s="21"/>
      <c r="G206" s="21"/>
      <c r="H206" s="21"/>
      <c r="I206" s="21"/>
      <c r="J206" s="21"/>
      <c r="K206" s="21"/>
      <c r="L206" s="21"/>
      <c r="M206" s="21"/>
      <c r="N206" s="21"/>
      <c r="P206" s="87" t="str">
        <f t="shared" si="9"/>
        <v>►</v>
      </c>
      <c r="Q206" s="21"/>
      <c r="R206" s="21"/>
      <c r="S206" s="21"/>
      <c r="T206" s="21"/>
      <c r="U206" s="21"/>
      <c r="V206" s="21"/>
      <c r="W206" s="21"/>
      <c r="X206" s="21"/>
      <c r="Y206" s="21"/>
      <c r="Z206" s="21"/>
      <c r="AA206" s="21"/>
      <c r="AB206" s="63">
        <v>1</v>
      </c>
      <c r="AD206"/>
    </row>
    <row r="207" spans="2:30" ht="15.75">
      <c r="B207" s="87" t="str">
        <f t="shared" si="10"/>
        <v>A</v>
      </c>
      <c r="C207" s="21"/>
      <c r="D207" s="104" t="s">
        <v>1860</v>
      </c>
      <c r="E207" s="21"/>
      <c r="F207" s="21"/>
      <c r="G207" s="21"/>
      <c r="H207" s="21"/>
      <c r="I207" s="21"/>
      <c r="J207" s="21"/>
      <c r="K207" s="21"/>
      <c r="L207" s="21"/>
      <c r="M207" s="21"/>
      <c r="N207" s="21"/>
      <c r="P207" s="274" t="s">
        <v>348</v>
      </c>
      <c r="Q207" s="21"/>
      <c r="R207" s="21"/>
      <c r="S207" s="21"/>
      <c r="T207" s="21"/>
      <c r="U207" s="21"/>
      <c r="V207" s="21"/>
      <c r="W207" s="21"/>
      <c r="X207" s="21"/>
      <c r="Y207" s="21"/>
      <c r="Z207" s="21"/>
      <c r="AA207" s="21"/>
      <c r="AB207" s="63">
        <v>1</v>
      </c>
      <c r="AD207"/>
    </row>
    <row r="208" spans="2:30" ht="15.75">
      <c r="B208" s="87" t="str">
        <f t="shared" si="10"/>
        <v>A</v>
      </c>
      <c r="C208" s="21"/>
      <c r="D208" s="104" t="s">
        <v>1859</v>
      </c>
      <c r="E208" s="21"/>
      <c r="F208" s="21"/>
      <c r="G208" s="21"/>
      <c r="H208" s="21"/>
      <c r="I208" s="21"/>
      <c r="J208" s="21"/>
      <c r="K208" s="21"/>
      <c r="L208" s="21"/>
      <c r="M208" s="21"/>
      <c r="N208" s="21"/>
      <c r="P208" s="274" t="s">
        <v>348</v>
      </c>
      <c r="Q208" s="21" t="s">
        <v>1858</v>
      </c>
      <c r="R208" s="21"/>
      <c r="S208" s="21"/>
      <c r="T208" s="21"/>
      <c r="U208" s="21"/>
      <c r="V208" s="21"/>
      <c r="W208" s="21"/>
      <c r="X208" s="21"/>
      <c r="Y208" s="21"/>
      <c r="Z208" s="21"/>
      <c r="AA208" s="21"/>
      <c r="AB208" s="63">
        <v>1</v>
      </c>
      <c r="AD208"/>
    </row>
    <row r="209" spans="2:30" ht="15.75">
      <c r="B209" s="87" t="str">
        <f t="shared" si="10"/>
        <v>A</v>
      </c>
      <c r="C209" s="21"/>
      <c r="D209" s="21" t="s">
        <v>1857</v>
      </c>
      <c r="E209" s="21"/>
      <c r="F209" s="21"/>
      <c r="G209" s="21"/>
      <c r="H209" s="21"/>
      <c r="I209" s="21"/>
      <c r="J209" s="21"/>
      <c r="K209" s="21"/>
      <c r="L209" s="21"/>
      <c r="M209" s="21"/>
      <c r="N209" s="21"/>
      <c r="P209" s="87" t="str">
        <f t="shared" ref="P209:P243" si="11">IF(R209&lt;&gt;"","A","►")</f>
        <v>►</v>
      </c>
      <c r="Q209" s="21"/>
      <c r="R209" s="21"/>
      <c r="S209" s="21"/>
      <c r="T209" s="21"/>
      <c r="U209" s="21"/>
      <c r="V209" s="21"/>
      <c r="W209" s="21"/>
      <c r="X209" s="21"/>
      <c r="Y209" s="21"/>
      <c r="Z209" s="21"/>
      <c r="AA209" s="21"/>
      <c r="AB209" s="63">
        <v>1</v>
      </c>
      <c r="AD209"/>
    </row>
    <row r="210" spans="2:30" ht="15.75">
      <c r="B210" s="87" t="str">
        <f t="shared" si="10"/>
        <v>A</v>
      </c>
      <c r="C210" s="21"/>
      <c r="D210" s="21" t="s">
        <v>1856</v>
      </c>
      <c r="E210" s="21"/>
      <c r="F210" s="21"/>
      <c r="G210" s="21"/>
      <c r="H210" s="21"/>
      <c r="I210" s="21"/>
      <c r="J210" s="21"/>
      <c r="K210" s="21"/>
      <c r="L210" s="21"/>
      <c r="M210" s="21"/>
      <c r="N210" s="21"/>
      <c r="P210" s="87" t="str">
        <f t="shared" si="11"/>
        <v>►</v>
      </c>
      <c r="Q210" s="21"/>
      <c r="R210" s="88"/>
      <c r="S210" s="21"/>
      <c r="T210" s="21"/>
      <c r="U210" s="21"/>
      <c r="V210" s="21"/>
      <c r="W210" s="21"/>
      <c r="X210" s="21"/>
      <c r="Y210" s="21"/>
      <c r="Z210" s="21"/>
      <c r="AA210" s="21"/>
      <c r="AB210" s="63">
        <v>1</v>
      </c>
      <c r="AD210"/>
    </row>
    <row r="211" spans="2:30" ht="15.75">
      <c r="B211" s="87" t="str">
        <f t="shared" si="10"/>
        <v>►</v>
      </c>
      <c r="C211" s="21"/>
      <c r="D211" s="21"/>
      <c r="E211" s="21"/>
      <c r="F211" s="21"/>
      <c r="G211" s="21"/>
      <c r="H211" s="21"/>
      <c r="I211" s="21"/>
      <c r="J211" s="21"/>
      <c r="K211" s="21"/>
      <c r="L211" s="21"/>
      <c r="M211" s="21"/>
      <c r="N211" s="21"/>
      <c r="P211" s="87" t="str">
        <f t="shared" si="11"/>
        <v>A</v>
      </c>
      <c r="Q211" s="21"/>
      <c r="R211" s="104" t="s">
        <v>1855</v>
      </c>
      <c r="S211" s="21"/>
      <c r="T211" s="21"/>
      <c r="U211" s="21"/>
      <c r="V211" s="21"/>
      <c r="W211" s="21"/>
      <c r="X211" s="21"/>
      <c r="Y211" s="21"/>
      <c r="Z211" s="21"/>
      <c r="AA211" s="21"/>
      <c r="AB211" s="63">
        <v>1</v>
      </c>
      <c r="AD211"/>
    </row>
    <row r="212" spans="2:30" ht="15.75">
      <c r="B212" s="274" t="s">
        <v>348</v>
      </c>
      <c r="C212" s="21" t="s">
        <v>1854</v>
      </c>
      <c r="D212" s="21"/>
      <c r="E212" s="21"/>
      <c r="F212" s="21"/>
      <c r="G212" s="21"/>
      <c r="H212" s="21"/>
      <c r="I212" s="21"/>
      <c r="J212" s="21"/>
      <c r="K212" s="21"/>
      <c r="L212" s="21"/>
      <c r="M212" s="21"/>
      <c r="N212" s="21"/>
      <c r="P212" s="87" t="str">
        <f t="shared" si="11"/>
        <v>►</v>
      </c>
      <c r="Q212" s="21"/>
      <c r="R212" s="21"/>
      <c r="S212" s="21"/>
      <c r="T212" s="21"/>
      <c r="U212" s="21"/>
      <c r="V212" s="21"/>
      <c r="W212" s="21"/>
      <c r="X212" s="21"/>
      <c r="Y212" s="21"/>
      <c r="Z212" s="21"/>
      <c r="AA212" s="21"/>
      <c r="AB212" s="63">
        <v>1</v>
      </c>
      <c r="AD212"/>
    </row>
    <row r="213" spans="2:30" ht="18">
      <c r="B213" s="87" t="str">
        <f>IF(D213&lt;&gt;"","A","►")</f>
        <v>A</v>
      </c>
      <c r="C213" s="21"/>
      <c r="D213" s="48" t="s">
        <v>1853</v>
      </c>
      <c r="E213" s="21"/>
      <c r="F213" s="21"/>
      <c r="G213" s="21"/>
      <c r="H213" s="21"/>
      <c r="I213" s="21"/>
      <c r="J213" s="21"/>
      <c r="K213" s="21"/>
      <c r="L213" s="21"/>
      <c r="M213" s="21"/>
      <c r="N213" s="21"/>
      <c r="P213" s="87" t="str">
        <f t="shared" si="11"/>
        <v>►</v>
      </c>
      <c r="Q213" s="21"/>
      <c r="R213" s="21"/>
      <c r="S213" s="21"/>
      <c r="T213" s="21"/>
      <c r="U213" s="21"/>
      <c r="V213" s="21"/>
      <c r="W213" s="21"/>
      <c r="X213" s="21"/>
      <c r="Y213" s="21"/>
      <c r="Z213" s="21"/>
      <c r="AA213" s="21"/>
      <c r="AB213" s="63">
        <v>1</v>
      </c>
      <c r="AD213"/>
    </row>
    <row r="214" spans="2:30" ht="15.75">
      <c r="B214" s="87" t="str">
        <f>IF(D214&lt;&gt;"","A","►")</f>
        <v>A</v>
      </c>
      <c r="C214" s="21"/>
      <c r="D214" s="104" t="s">
        <v>1852</v>
      </c>
      <c r="E214" s="21"/>
      <c r="F214" s="21"/>
      <c r="G214" s="21"/>
      <c r="H214" s="21"/>
      <c r="I214" s="21"/>
      <c r="J214" s="21"/>
      <c r="K214" s="21"/>
      <c r="L214" s="21"/>
      <c r="M214" s="21"/>
      <c r="N214" s="21"/>
      <c r="P214" s="87" t="str">
        <f t="shared" si="11"/>
        <v>A</v>
      </c>
      <c r="Q214" s="21"/>
      <c r="R214" s="21" t="s">
        <v>1851</v>
      </c>
      <c r="S214" s="21"/>
      <c r="T214" s="21"/>
      <c r="U214" s="21"/>
      <c r="V214" s="21"/>
      <c r="W214" s="21"/>
      <c r="X214" s="21"/>
      <c r="Y214" s="21"/>
      <c r="Z214" s="21"/>
      <c r="AA214" s="21"/>
      <c r="AB214" s="63">
        <v>1</v>
      </c>
      <c r="AD214"/>
    </row>
    <row r="215" spans="2:30" ht="18">
      <c r="B215" s="87" t="str">
        <f>IF(D215&lt;&gt;"","A","►")</f>
        <v>A</v>
      </c>
      <c r="C215" s="21"/>
      <c r="D215" s="48" t="s">
        <v>1636</v>
      </c>
      <c r="E215" s="21"/>
      <c r="F215" s="21"/>
      <c r="G215" s="21"/>
      <c r="H215" s="21"/>
      <c r="I215" s="21"/>
      <c r="J215" s="21"/>
      <c r="K215" s="21"/>
      <c r="L215" s="21"/>
      <c r="M215" s="21"/>
      <c r="N215" s="21"/>
      <c r="P215" s="87" t="str">
        <f t="shared" si="11"/>
        <v>►</v>
      </c>
      <c r="Q215" s="21"/>
      <c r="R215" s="21"/>
      <c r="S215" s="21"/>
      <c r="T215" s="21"/>
      <c r="U215" s="21"/>
      <c r="V215" s="21"/>
      <c r="W215" s="21"/>
      <c r="X215" s="21"/>
      <c r="Y215" s="21"/>
      <c r="Z215" s="21"/>
      <c r="AA215" s="21"/>
      <c r="AB215" s="63">
        <v>1</v>
      </c>
      <c r="AD215"/>
    </row>
    <row r="216" spans="2:30" ht="15.75">
      <c r="B216" s="87" t="str">
        <f>IF(D216&lt;&gt;"","A","►")</f>
        <v>A</v>
      </c>
      <c r="C216" s="21"/>
      <c r="D216" s="21" t="s">
        <v>1850</v>
      </c>
      <c r="E216" s="21"/>
      <c r="F216" s="21"/>
      <c r="G216" s="21"/>
      <c r="H216" s="21"/>
      <c r="I216" s="21"/>
      <c r="J216" s="21"/>
      <c r="K216" s="21"/>
      <c r="L216" s="21"/>
      <c r="M216" s="21"/>
      <c r="N216" s="21"/>
      <c r="P216" s="87" t="str">
        <f t="shared" si="11"/>
        <v>►</v>
      </c>
      <c r="Q216" s="21"/>
      <c r="R216" s="21"/>
      <c r="S216" s="21"/>
      <c r="T216" s="21"/>
      <c r="U216" s="21"/>
      <c r="V216" s="21"/>
      <c r="W216" s="21"/>
      <c r="X216" s="21"/>
      <c r="Y216" s="21"/>
      <c r="Z216" s="21"/>
      <c r="AA216" s="21"/>
      <c r="AB216" s="63">
        <v>1</v>
      </c>
      <c r="AD216"/>
    </row>
    <row r="217" spans="2:30" ht="15.75">
      <c r="B217" s="87" t="str">
        <f>IF(D217&lt;&gt;"","A","►")</f>
        <v>►</v>
      </c>
      <c r="C217" s="21"/>
      <c r="D217" s="21"/>
      <c r="E217" s="21"/>
      <c r="F217" s="21"/>
      <c r="G217" s="21"/>
      <c r="H217" s="21"/>
      <c r="I217" s="21"/>
      <c r="J217" s="21"/>
      <c r="K217" s="21"/>
      <c r="L217" s="21"/>
      <c r="M217" s="21"/>
      <c r="N217" s="21"/>
      <c r="P217" s="87" t="str">
        <f t="shared" si="11"/>
        <v>►</v>
      </c>
      <c r="Q217" s="21"/>
      <c r="R217" s="88"/>
      <c r="S217" s="21"/>
      <c r="T217" s="21"/>
      <c r="U217" s="21"/>
      <c r="V217" s="21"/>
      <c r="W217" s="21"/>
      <c r="X217" s="21"/>
      <c r="Y217" s="21"/>
      <c r="Z217" s="21"/>
      <c r="AA217" s="21"/>
      <c r="AB217" s="63">
        <v>1</v>
      </c>
      <c r="AD217"/>
    </row>
    <row r="218" spans="2:30" ht="15.75">
      <c r="B218" s="274" t="s">
        <v>348</v>
      </c>
      <c r="C218" s="21" t="s">
        <v>1849</v>
      </c>
      <c r="D218" s="21"/>
      <c r="E218" s="21"/>
      <c r="F218" s="21"/>
      <c r="G218" s="21"/>
      <c r="H218" s="21"/>
      <c r="I218" s="21"/>
      <c r="J218" s="21"/>
      <c r="K218" s="21"/>
      <c r="L218" s="21"/>
      <c r="M218" s="21"/>
      <c r="N218" s="21"/>
      <c r="P218" s="87" t="str">
        <f t="shared" si="11"/>
        <v>A</v>
      </c>
      <c r="Q218" s="21"/>
      <c r="R218" s="104" t="s">
        <v>1848</v>
      </c>
      <c r="S218" s="21"/>
      <c r="T218" s="21"/>
      <c r="U218" s="21"/>
      <c r="V218" s="21"/>
      <c r="W218" s="21"/>
      <c r="X218" s="21"/>
      <c r="Y218" s="21"/>
      <c r="Z218" s="21"/>
      <c r="AA218" s="21"/>
      <c r="AB218" s="63">
        <v>1</v>
      </c>
      <c r="AD218"/>
    </row>
    <row r="219" spans="2:30" ht="18">
      <c r="B219" s="87" t="str">
        <f t="shared" ref="B219:B229" si="12">IF(D219&lt;&gt;"","A","►")</f>
        <v>A</v>
      </c>
      <c r="C219" s="21"/>
      <c r="D219" s="48" t="s">
        <v>1847</v>
      </c>
      <c r="E219" s="21"/>
      <c r="F219" s="21"/>
      <c r="G219" s="21"/>
      <c r="H219" s="21"/>
      <c r="I219" s="21"/>
      <c r="J219" s="21"/>
      <c r="K219" s="21"/>
      <c r="L219" s="21"/>
      <c r="M219" s="21"/>
      <c r="N219" s="21"/>
      <c r="P219" s="87" t="str">
        <f t="shared" si="11"/>
        <v>►</v>
      </c>
      <c r="Q219" s="21"/>
      <c r="R219" s="21"/>
      <c r="S219" s="21"/>
      <c r="T219" s="21"/>
      <c r="U219" s="21"/>
      <c r="V219" s="21"/>
      <c r="W219" s="21"/>
      <c r="X219" s="21"/>
      <c r="Y219" s="21"/>
      <c r="Z219" s="21"/>
      <c r="AA219" s="21"/>
      <c r="AB219" s="63">
        <v>1</v>
      </c>
      <c r="AD219"/>
    </row>
    <row r="220" spans="2:30" ht="15.75">
      <c r="B220" s="87" t="str">
        <f t="shared" si="12"/>
        <v>A</v>
      </c>
      <c r="C220" s="21"/>
      <c r="D220" s="104" t="s">
        <v>1846</v>
      </c>
      <c r="E220" s="21"/>
      <c r="F220" s="21"/>
      <c r="G220" s="21"/>
      <c r="H220" s="21"/>
      <c r="I220" s="21"/>
      <c r="J220" s="21"/>
      <c r="K220" s="21"/>
      <c r="L220" s="21"/>
      <c r="M220" s="21"/>
      <c r="N220" s="21"/>
      <c r="P220" s="87" t="str">
        <f t="shared" si="11"/>
        <v>►</v>
      </c>
      <c r="Q220" s="21"/>
      <c r="R220" s="21"/>
      <c r="S220" s="21"/>
      <c r="T220" s="21"/>
      <c r="U220" s="21"/>
      <c r="V220" s="21"/>
      <c r="W220" s="21"/>
      <c r="X220" s="21"/>
      <c r="Y220" s="21"/>
      <c r="Z220" s="21"/>
      <c r="AA220" s="21"/>
      <c r="AB220" s="63">
        <v>1</v>
      </c>
      <c r="AD220"/>
    </row>
    <row r="221" spans="2:30" ht="15.75">
      <c r="B221" s="87" t="str">
        <f t="shared" si="12"/>
        <v>A</v>
      </c>
      <c r="C221" s="21"/>
      <c r="D221" s="104" t="s">
        <v>1845</v>
      </c>
      <c r="E221" s="21"/>
      <c r="F221" s="21"/>
      <c r="G221" s="21"/>
      <c r="H221" s="21"/>
      <c r="I221" s="21"/>
      <c r="J221" s="21"/>
      <c r="K221" s="21"/>
      <c r="L221" s="21"/>
      <c r="M221" s="21"/>
      <c r="N221" s="21"/>
      <c r="P221" s="87" t="str">
        <f t="shared" si="11"/>
        <v>A</v>
      </c>
      <c r="Q221" s="21"/>
      <c r="R221" s="21" t="s">
        <v>1844</v>
      </c>
      <c r="S221" s="21"/>
      <c r="T221" s="21"/>
      <c r="U221" s="21"/>
      <c r="V221" s="21"/>
      <c r="W221" s="21"/>
      <c r="X221" s="21"/>
      <c r="Y221" s="21"/>
      <c r="Z221" s="21"/>
      <c r="AA221" s="21"/>
      <c r="AB221" s="63">
        <v>1</v>
      </c>
      <c r="AD221"/>
    </row>
    <row r="222" spans="2:30" ht="18">
      <c r="B222" s="87" t="str">
        <f t="shared" si="12"/>
        <v>A</v>
      </c>
      <c r="C222" s="21"/>
      <c r="D222" s="48" t="s">
        <v>1636</v>
      </c>
      <c r="E222" s="21"/>
      <c r="F222" s="21"/>
      <c r="G222" s="21"/>
      <c r="H222" s="21"/>
      <c r="I222" s="21"/>
      <c r="J222" s="21"/>
      <c r="K222" s="21"/>
      <c r="L222" s="21"/>
      <c r="M222" s="21"/>
      <c r="N222" s="21"/>
      <c r="P222" s="87" t="str">
        <f t="shared" si="11"/>
        <v>►</v>
      </c>
      <c r="Q222" s="21"/>
      <c r="R222" s="21"/>
      <c r="S222" s="21"/>
      <c r="T222" s="21"/>
      <c r="U222" s="21"/>
      <c r="V222" s="21"/>
      <c r="W222" s="21"/>
      <c r="X222" s="21"/>
      <c r="Y222" s="21"/>
      <c r="Z222" s="21"/>
      <c r="AA222" s="21"/>
      <c r="AB222" s="63">
        <v>1</v>
      </c>
      <c r="AD222"/>
    </row>
    <row r="223" spans="2:30" ht="15.75">
      <c r="B223" s="87" t="str">
        <f t="shared" si="12"/>
        <v>A</v>
      </c>
      <c r="C223" s="21"/>
      <c r="D223" s="21" t="s">
        <v>1843</v>
      </c>
      <c r="E223" s="21"/>
      <c r="F223" s="21"/>
      <c r="G223" s="21"/>
      <c r="H223" s="21"/>
      <c r="I223" s="21"/>
      <c r="J223" s="21"/>
      <c r="K223" s="21"/>
      <c r="L223" s="21"/>
      <c r="M223" s="21"/>
      <c r="N223" s="21"/>
      <c r="P223" s="87" t="str">
        <f t="shared" si="11"/>
        <v>►</v>
      </c>
      <c r="Q223" s="21"/>
      <c r="R223" s="21"/>
      <c r="S223" s="21"/>
      <c r="T223" s="21"/>
      <c r="U223" s="21"/>
      <c r="V223" s="21"/>
      <c r="W223" s="21"/>
      <c r="X223" s="21"/>
      <c r="Y223" s="21"/>
      <c r="Z223" s="21"/>
      <c r="AA223" s="21"/>
      <c r="AB223" s="63">
        <v>1</v>
      </c>
      <c r="AD223"/>
    </row>
    <row r="224" spans="2:30" ht="15.75">
      <c r="B224" s="87" t="str">
        <f t="shared" si="12"/>
        <v>►</v>
      </c>
      <c r="C224" s="21"/>
      <c r="D224" s="21"/>
      <c r="E224" s="21"/>
      <c r="F224" s="21"/>
      <c r="G224" s="21"/>
      <c r="H224" s="21"/>
      <c r="I224" s="21"/>
      <c r="J224" s="21"/>
      <c r="K224" s="21"/>
      <c r="L224" s="21"/>
      <c r="M224" s="21"/>
      <c r="N224" s="21"/>
      <c r="P224" s="87" t="str">
        <f t="shared" si="11"/>
        <v>►</v>
      </c>
      <c r="Q224" s="21"/>
      <c r="R224" s="88"/>
      <c r="S224" s="21"/>
      <c r="T224" s="21"/>
      <c r="U224" s="21"/>
      <c r="V224" s="21"/>
      <c r="W224" s="21"/>
      <c r="X224" s="21"/>
      <c r="Y224" s="21"/>
      <c r="Z224" s="21"/>
      <c r="AA224" s="21"/>
      <c r="AB224" s="63">
        <v>1</v>
      </c>
      <c r="AD224"/>
    </row>
    <row r="225" spans="2:30" ht="15.75">
      <c r="B225" s="87" t="str">
        <f t="shared" si="12"/>
        <v>A</v>
      </c>
      <c r="C225" s="21"/>
      <c r="D225" s="21" t="s">
        <v>1842</v>
      </c>
      <c r="E225" s="21"/>
      <c r="F225" s="21"/>
      <c r="G225" s="21"/>
      <c r="H225" s="21"/>
      <c r="I225" s="21"/>
      <c r="J225" s="21"/>
      <c r="K225" s="21"/>
      <c r="L225" s="21"/>
      <c r="M225" s="21"/>
      <c r="N225" s="21"/>
      <c r="P225" s="87" t="str">
        <f t="shared" si="11"/>
        <v>A</v>
      </c>
      <c r="Q225" s="21"/>
      <c r="R225" s="104" t="s">
        <v>1841</v>
      </c>
      <c r="S225" s="21"/>
      <c r="T225" s="21"/>
      <c r="U225" s="21"/>
      <c r="V225" s="21"/>
      <c r="W225" s="21"/>
      <c r="X225" s="21"/>
      <c r="Y225" s="21"/>
      <c r="Z225" s="21"/>
      <c r="AA225" s="21"/>
      <c r="AB225" s="63">
        <v>1</v>
      </c>
      <c r="AD225"/>
    </row>
    <row r="226" spans="2:30" ht="15.75">
      <c r="B226" s="87" t="str">
        <f t="shared" si="12"/>
        <v>►</v>
      </c>
      <c r="C226" s="21"/>
      <c r="D226" s="88"/>
      <c r="E226" s="21"/>
      <c r="F226" s="21"/>
      <c r="G226" s="21"/>
      <c r="H226" s="21"/>
      <c r="I226" s="21"/>
      <c r="J226" s="21"/>
      <c r="K226" s="21"/>
      <c r="L226" s="21"/>
      <c r="M226" s="21"/>
      <c r="N226" s="21"/>
      <c r="P226" s="87" t="str">
        <f t="shared" si="11"/>
        <v>►</v>
      </c>
      <c r="Q226" s="21"/>
      <c r="R226" s="21"/>
      <c r="S226" s="21"/>
      <c r="T226" s="21"/>
      <c r="U226" s="21"/>
      <c r="V226" s="21"/>
      <c r="W226" s="21"/>
      <c r="X226" s="21"/>
      <c r="Y226" s="21"/>
      <c r="Z226" s="21"/>
      <c r="AA226" s="21"/>
      <c r="AB226" s="63">
        <v>1</v>
      </c>
      <c r="AD226"/>
    </row>
    <row r="227" spans="2:30" ht="15.75">
      <c r="B227" s="87" t="str">
        <f t="shared" si="12"/>
        <v>A</v>
      </c>
      <c r="C227" s="21"/>
      <c r="D227" s="104" t="s">
        <v>1840</v>
      </c>
      <c r="E227" s="21"/>
      <c r="F227" s="21"/>
      <c r="G227" s="21"/>
      <c r="H227" s="21"/>
      <c r="I227" s="21"/>
      <c r="J227" s="21"/>
      <c r="K227" s="21"/>
      <c r="L227" s="21"/>
      <c r="M227" s="21"/>
      <c r="N227" s="21"/>
      <c r="P227" s="87" t="str">
        <f t="shared" si="11"/>
        <v>A</v>
      </c>
      <c r="Q227" s="21"/>
      <c r="R227" s="21" t="s">
        <v>1839</v>
      </c>
      <c r="S227" s="21"/>
      <c r="T227" s="21"/>
      <c r="U227" s="21"/>
      <c r="V227" s="21"/>
      <c r="W227" s="21"/>
      <c r="X227" s="21"/>
      <c r="Y227" s="21"/>
      <c r="Z227" s="21"/>
      <c r="AA227" s="21"/>
      <c r="AB227" s="63">
        <v>1</v>
      </c>
      <c r="AD227"/>
    </row>
    <row r="228" spans="2:30" ht="15.75">
      <c r="B228" s="87" t="str">
        <f t="shared" si="12"/>
        <v>►</v>
      </c>
      <c r="C228" s="21"/>
      <c r="D228" s="21"/>
      <c r="E228" s="21"/>
      <c r="F228" s="21"/>
      <c r="G228" s="21"/>
      <c r="H228" s="21"/>
      <c r="I228" s="21"/>
      <c r="J228" s="21"/>
      <c r="K228" s="21"/>
      <c r="L228" s="21"/>
      <c r="M228" s="21"/>
      <c r="N228" s="21"/>
      <c r="P228" s="87" t="str">
        <f t="shared" si="11"/>
        <v>►</v>
      </c>
      <c r="Q228" s="21"/>
      <c r="R228" s="21"/>
      <c r="S228" s="21"/>
      <c r="T228" s="21"/>
      <c r="U228" s="21"/>
      <c r="V228" s="21"/>
      <c r="W228" s="21"/>
      <c r="X228" s="21"/>
      <c r="Y228" s="21"/>
      <c r="Z228" s="21"/>
      <c r="AA228" s="21"/>
      <c r="AB228" s="63">
        <v>1</v>
      </c>
      <c r="AD228"/>
    </row>
    <row r="229" spans="2:30" ht="15.75">
      <c r="B229" s="87" t="str">
        <f t="shared" si="12"/>
        <v>►</v>
      </c>
      <c r="C229" s="21"/>
      <c r="D229" s="21"/>
      <c r="E229" s="21"/>
      <c r="F229" s="21"/>
      <c r="G229" s="21"/>
      <c r="H229" s="21"/>
      <c r="I229" s="21"/>
      <c r="J229" s="21"/>
      <c r="K229" s="21"/>
      <c r="L229" s="21"/>
      <c r="M229" s="21"/>
      <c r="N229" s="21"/>
      <c r="P229" s="87" t="str">
        <f t="shared" si="11"/>
        <v>►</v>
      </c>
      <c r="Q229" s="21"/>
      <c r="R229" s="21"/>
      <c r="S229" s="21"/>
      <c r="T229" s="21"/>
      <c r="U229" s="21"/>
      <c r="V229" s="21"/>
      <c r="W229" s="21"/>
      <c r="X229" s="21"/>
      <c r="Y229" s="21"/>
      <c r="Z229" s="21"/>
      <c r="AA229" s="21"/>
      <c r="AB229" s="63">
        <v>1</v>
      </c>
      <c r="AD229"/>
    </row>
    <row r="230" spans="2:30" ht="15.75">
      <c r="B230" s="274" t="s">
        <v>348</v>
      </c>
      <c r="C230" s="21" t="s">
        <v>1838</v>
      </c>
      <c r="D230" s="21"/>
      <c r="E230" s="21"/>
      <c r="F230" s="21"/>
      <c r="G230" s="21"/>
      <c r="H230" s="21"/>
      <c r="I230" s="21"/>
      <c r="J230" s="21"/>
      <c r="K230" s="21"/>
      <c r="L230" s="21"/>
      <c r="M230" s="21"/>
      <c r="N230" s="21"/>
      <c r="P230" s="87" t="str">
        <f t="shared" si="11"/>
        <v>►</v>
      </c>
      <c r="Q230" s="21"/>
      <c r="R230" s="21"/>
      <c r="S230" s="21"/>
      <c r="T230" s="21"/>
      <c r="U230" s="21"/>
      <c r="V230" s="21"/>
      <c r="W230" s="21"/>
      <c r="X230" s="21"/>
      <c r="Y230" s="21"/>
      <c r="Z230" s="21"/>
      <c r="AA230" s="21"/>
      <c r="AB230" s="63">
        <v>1</v>
      </c>
      <c r="AD230"/>
    </row>
    <row r="231" spans="2:30" ht="18">
      <c r="B231" s="87" t="str">
        <f t="shared" ref="B231:B241" si="13">IF(D231&lt;&gt;"","A","►")</f>
        <v>A</v>
      </c>
      <c r="C231" s="21"/>
      <c r="D231" s="48" t="s">
        <v>1837</v>
      </c>
      <c r="E231" s="21"/>
      <c r="F231" s="21"/>
      <c r="G231" s="21"/>
      <c r="H231" s="21"/>
      <c r="I231" s="21"/>
      <c r="J231" s="21"/>
      <c r="K231" s="21"/>
      <c r="L231" s="21"/>
      <c r="M231" s="21"/>
      <c r="N231" s="21"/>
      <c r="P231" s="87" t="str">
        <f t="shared" si="11"/>
        <v>►</v>
      </c>
      <c r="Q231" s="21"/>
      <c r="R231" s="88"/>
      <c r="S231" s="21"/>
      <c r="T231" s="21"/>
      <c r="U231" s="21"/>
      <c r="V231" s="21"/>
      <c r="W231" s="21"/>
      <c r="X231" s="21"/>
      <c r="Y231" s="21"/>
      <c r="Z231" s="21"/>
      <c r="AA231" s="21"/>
      <c r="AB231" s="63">
        <v>1</v>
      </c>
      <c r="AD231"/>
    </row>
    <row r="232" spans="2:30" ht="15.75">
      <c r="B232" s="87" t="str">
        <f t="shared" si="13"/>
        <v>A</v>
      </c>
      <c r="C232" s="21"/>
      <c r="D232" s="104" t="s">
        <v>1836</v>
      </c>
      <c r="E232" s="21"/>
      <c r="F232" s="21"/>
      <c r="G232" s="21"/>
      <c r="H232" s="21"/>
      <c r="I232" s="21"/>
      <c r="J232" s="21"/>
      <c r="K232" s="21"/>
      <c r="L232" s="21"/>
      <c r="M232" s="21"/>
      <c r="N232" s="21"/>
      <c r="P232" s="87" t="str">
        <f t="shared" si="11"/>
        <v>A</v>
      </c>
      <c r="Q232" s="21"/>
      <c r="R232" s="104" t="s">
        <v>1835</v>
      </c>
      <c r="S232" s="21"/>
      <c r="T232" s="21"/>
      <c r="U232" s="21"/>
      <c r="V232" s="21"/>
      <c r="W232" s="21"/>
      <c r="X232" s="21"/>
      <c r="Y232" s="21"/>
      <c r="Z232" s="21"/>
      <c r="AA232" s="21"/>
      <c r="AB232" s="63">
        <v>1</v>
      </c>
      <c r="AD232"/>
    </row>
    <row r="233" spans="2:30" ht="15.75">
      <c r="B233" s="87" t="str">
        <f t="shared" si="13"/>
        <v>►</v>
      </c>
      <c r="C233" s="21"/>
      <c r="D233" s="21"/>
      <c r="E233" s="21"/>
      <c r="F233" s="21"/>
      <c r="G233" s="21"/>
      <c r="H233" s="21"/>
      <c r="I233" s="21"/>
      <c r="J233" s="21"/>
      <c r="K233" s="21"/>
      <c r="L233" s="21"/>
      <c r="M233" s="21"/>
      <c r="N233" s="21"/>
      <c r="P233" s="87" t="str">
        <f t="shared" si="11"/>
        <v>►</v>
      </c>
      <c r="Q233" s="21"/>
      <c r="R233" s="21"/>
      <c r="S233" s="21"/>
      <c r="T233" s="21"/>
      <c r="U233" s="21"/>
      <c r="V233" s="21"/>
      <c r="W233" s="21"/>
      <c r="X233" s="21"/>
      <c r="Y233" s="21"/>
      <c r="Z233" s="21"/>
      <c r="AA233" s="21"/>
      <c r="AB233" s="63">
        <v>1</v>
      </c>
      <c r="AD233"/>
    </row>
    <row r="234" spans="2:30" ht="15.75">
      <c r="B234" s="87" t="str">
        <f t="shared" si="13"/>
        <v>►</v>
      </c>
      <c r="C234" s="21"/>
      <c r="D234" s="21"/>
      <c r="E234" s="21"/>
      <c r="F234" s="21"/>
      <c r="G234" s="21"/>
      <c r="H234" s="21"/>
      <c r="I234" s="21"/>
      <c r="J234" s="21"/>
      <c r="K234" s="21"/>
      <c r="L234" s="21"/>
      <c r="M234" s="21"/>
      <c r="N234" s="21"/>
      <c r="P234" s="87" t="str">
        <f t="shared" si="11"/>
        <v>►</v>
      </c>
      <c r="Q234" s="21"/>
      <c r="R234" s="21"/>
      <c r="S234" s="21"/>
      <c r="T234" s="21"/>
      <c r="U234" s="21"/>
      <c r="V234" s="21"/>
      <c r="W234" s="21"/>
      <c r="X234" s="21"/>
      <c r="Y234" s="21"/>
      <c r="Z234" s="21"/>
      <c r="AA234" s="21"/>
      <c r="AB234" s="63">
        <v>1</v>
      </c>
      <c r="AD234"/>
    </row>
    <row r="235" spans="2:30" ht="15.75">
      <c r="B235" s="87" t="str">
        <f t="shared" si="13"/>
        <v>A</v>
      </c>
      <c r="C235" s="21"/>
      <c r="D235" s="21" t="s">
        <v>1834</v>
      </c>
      <c r="E235" s="21"/>
      <c r="F235" s="21"/>
      <c r="G235" s="21"/>
      <c r="H235" s="21"/>
      <c r="I235" s="21"/>
      <c r="J235" s="21"/>
      <c r="K235" s="21"/>
      <c r="L235" s="21"/>
      <c r="M235" s="21"/>
      <c r="N235" s="21"/>
      <c r="P235" s="87" t="str">
        <f t="shared" si="11"/>
        <v>A</v>
      </c>
      <c r="Q235" s="21"/>
      <c r="R235" s="21" t="s">
        <v>1833</v>
      </c>
      <c r="S235" s="21"/>
      <c r="T235" s="21"/>
      <c r="U235" s="21"/>
      <c r="V235" s="21"/>
      <c r="W235" s="21"/>
      <c r="X235" s="21"/>
      <c r="Y235" s="21"/>
      <c r="Z235" s="21"/>
      <c r="AA235" s="21"/>
      <c r="AB235" s="63">
        <v>1</v>
      </c>
      <c r="AD235"/>
    </row>
    <row r="236" spans="2:30" ht="15.75">
      <c r="B236" s="87" t="str">
        <f t="shared" si="13"/>
        <v>►</v>
      </c>
      <c r="C236" s="21"/>
      <c r="D236" s="21"/>
      <c r="E236" s="21"/>
      <c r="F236" s="21"/>
      <c r="G236" s="21"/>
      <c r="H236" s="21"/>
      <c r="I236" s="21"/>
      <c r="J236" s="21"/>
      <c r="K236" s="21"/>
      <c r="L236" s="21"/>
      <c r="M236" s="21"/>
      <c r="N236" s="21"/>
      <c r="P236" s="87" t="str">
        <f t="shared" si="11"/>
        <v>►</v>
      </c>
      <c r="Q236" s="21"/>
      <c r="R236" s="21"/>
      <c r="S236" s="21"/>
      <c r="T236" s="21"/>
      <c r="U236" s="21"/>
      <c r="V236" s="21"/>
      <c r="W236" s="21"/>
      <c r="X236" s="21"/>
      <c r="Y236" s="21"/>
      <c r="Z236" s="21"/>
      <c r="AA236" s="21"/>
      <c r="AB236" s="63">
        <v>1</v>
      </c>
      <c r="AD236"/>
    </row>
    <row r="237" spans="2:30" ht="15.75">
      <c r="B237" s="87" t="str">
        <f t="shared" si="13"/>
        <v>►</v>
      </c>
      <c r="C237" s="21"/>
      <c r="D237" s="88"/>
      <c r="E237" s="21"/>
      <c r="F237" s="21"/>
      <c r="G237" s="21"/>
      <c r="H237" s="21"/>
      <c r="I237" s="21"/>
      <c r="J237" s="21"/>
      <c r="K237" s="21"/>
      <c r="L237" s="21"/>
      <c r="M237" s="21"/>
      <c r="N237" s="21"/>
      <c r="P237" s="87" t="str">
        <f t="shared" si="11"/>
        <v>A</v>
      </c>
      <c r="Q237" s="21"/>
      <c r="R237" s="21" t="s">
        <v>1832</v>
      </c>
      <c r="S237" s="21"/>
      <c r="T237" s="21"/>
      <c r="U237" s="21"/>
      <c r="V237" s="21"/>
      <c r="W237" s="21"/>
      <c r="X237" s="21"/>
      <c r="Y237" s="21"/>
      <c r="Z237" s="21"/>
      <c r="AA237" s="21"/>
      <c r="AB237" s="63">
        <v>1</v>
      </c>
      <c r="AD237"/>
    </row>
    <row r="238" spans="2:30" ht="18">
      <c r="B238" s="87" t="str">
        <f t="shared" si="13"/>
        <v>A</v>
      </c>
      <c r="C238" s="21"/>
      <c r="D238" s="104" t="s">
        <v>1831</v>
      </c>
      <c r="E238" s="21"/>
      <c r="F238" s="21"/>
      <c r="G238" s="21"/>
      <c r="H238" s="21"/>
      <c r="I238" s="21"/>
      <c r="J238" s="21"/>
      <c r="K238" s="21"/>
      <c r="L238" s="21"/>
      <c r="M238" s="21"/>
      <c r="N238" s="21"/>
      <c r="P238" s="87" t="str">
        <f t="shared" si="11"/>
        <v>A</v>
      </c>
      <c r="Q238" s="21"/>
      <c r="R238" s="48" t="s">
        <v>1830</v>
      </c>
      <c r="S238" s="21"/>
      <c r="T238" s="21"/>
      <c r="U238" s="21"/>
      <c r="V238" s="21"/>
      <c r="W238" s="21"/>
      <c r="X238" s="21"/>
      <c r="Y238" s="21"/>
      <c r="Z238" s="21"/>
      <c r="AA238" s="21"/>
      <c r="AB238" s="63">
        <v>1</v>
      </c>
      <c r="AD238"/>
    </row>
    <row r="239" spans="2:30" ht="18">
      <c r="B239" s="87" t="str">
        <f t="shared" si="13"/>
        <v>A</v>
      </c>
      <c r="C239" s="21"/>
      <c r="D239" s="48" t="s">
        <v>1636</v>
      </c>
      <c r="E239" s="21"/>
      <c r="F239" s="21"/>
      <c r="G239" s="21"/>
      <c r="H239" s="21"/>
      <c r="I239" s="21"/>
      <c r="J239" s="21"/>
      <c r="K239" s="21"/>
      <c r="L239" s="21"/>
      <c r="M239" s="21"/>
      <c r="N239" s="21"/>
      <c r="P239" s="87" t="str">
        <f t="shared" si="11"/>
        <v>A</v>
      </c>
      <c r="Q239" s="21"/>
      <c r="R239" s="104" t="s">
        <v>1829</v>
      </c>
      <c r="S239" s="21"/>
      <c r="T239" s="21"/>
      <c r="U239" s="21"/>
      <c r="V239" s="21"/>
      <c r="W239" s="21"/>
      <c r="X239" s="21"/>
      <c r="Y239" s="21"/>
      <c r="Z239" s="21"/>
      <c r="AA239" s="21"/>
      <c r="AB239" s="63">
        <v>1</v>
      </c>
      <c r="AD239"/>
    </row>
    <row r="240" spans="2:30" ht="15.75">
      <c r="B240" s="87" t="str">
        <f t="shared" si="13"/>
        <v>A</v>
      </c>
      <c r="C240" s="21"/>
      <c r="D240" s="21" t="s">
        <v>1828</v>
      </c>
      <c r="E240" s="21"/>
      <c r="F240" s="21"/>
      <c r="G240" s="21"/>
      <c r="H240" s="21"/>
      <c r="I240" s="21"/>
      <c r="J240" s="21"/>
      <c r="K240" s="21"/>
      <c r="L240" s="21"/>
      <c r="M240" s="21"/>
      <c r="N240" s="21"/>
      <c r="P240" s="87" t="str">
        <f t="shared" si="11"/>
        <v>A</v>
      </c>
      <c r="Q240" s="21"/>
      <c r="R240" s="104" t="s">
        <v>1827</v>
      </c>
      <c r="S240" s="21"/>
      <c r="T240" s="21"/>
      <c r="U240" s="21"/>
      <c r="V240" s="21"/>
      <c r="W240" s="21"/>
      <c r="X240" s="21"/>
      <c r="Y240" s="21"/>
      <c r="Z240" s="21"/>
      <c r="AA240" s="21"/>
      <c r="AB240" s="63">
        <v>1</v>
      </c>
      <c r="AD240"/>
    </row>
    <row r="241" spans="2:30" ht="18">
      <c r="B241" s="87" t="str">
        <f t="shared" si="13"/>
        <v>►</v>
      </c>
      <c r="C241" s="21"/>
      <c r="D241" s="21"/>
      <c r="E241" s="21"/>
      <c r="F241" s="21"/>
      <c r="G241" s="21"/>
      <c r="H241" s="21"/>
      <c r="I241" s="21"/>
      <c r="J241" s="21"/>
      <c r="K241" s="21"/>
      <c r="L241" s="21"/>
      <c r="M241" s="21"/>
      <c r="N241" s="21"/>
      <c r="P241" s="87" t="str">
        <f t="shared" si="11"/>
        <v>A</v>
      </c>
      <c r="Q241" s="21"/>
      <c r="R241" s="48" t="s">
        <v>1636</v>
      </c>
      <c r="S241" s="21"/>
      <c r="T241" s="21"/>
      <c r="U241" s="21"/>
      <c r="V241" s="21"/>
      <c r="W241" s="21"/>
      <c r="X241" s="21"/>
      <c r="Y241" s="21"/>
      <c r="Z241" s="21"/>
      <c r="AA241" s="21"/>
      <c r="AB241" s="63">
        <v>1</v>
      </c>
      <c r="AD241"/>
    </row>
    <row r="242" spans="2:30" ht="15.75">
      <c r="B242" s="274" t="s">
        <v>348</v>
      </c>
      <c r="C242" s="21" t="s">
        <v>1826</v>
      </c>
      <c r="D242" s="21"/>
      <c r="E242" s="21"/>
      <c r="F242" s="21"/>
      <c r="G242" s="21"/>
      <c r="H242" s="21"/>
      <c r="I242" s="21"/>
      <c r="J242" s="21"/>
      <c r="K242" s="21"/>
      <c r="L242" s="21"/>
      <c r="M242" s="21"/>
      <c r="N242" s="21"/>
      <c r="P242" s="87" t="str">
        <f t="shared" si="11"/>
        <v>A</v>
      </c>
      <c r="Q242" s="21"/>
      <c r="R242" s="21" t="s">
        <v>1825</v>
      </c>
      <c r="S242" s="21"/>
      <c r="T242" s="21"/>
      <c r="U242" s="21"/>
      <c r="V242" s="21"/>
      <c r="W242" s="21"/>
      <c r="X242" s="21"/>
      <c r="Y242" s="21"/>
      <c r="Z242" s="21"/>
      <c r="AA242" s="21"/>
      <c r="AB242" s="63">
        <v>1</v>
      </c>
      <c r="AD242"/>
    </row>
    <row r="243" spans="2:30" ht="18">
      <c r="B243" s="87" t="str">
        <f t="shared" ref="B243:B255" si="14">IF(D243&lt;&gt;"","A","►")</f>
        <v>A</v>
      </c>
      <c r="C243" s="21"/>
      <c r="D243" s="48" t="s">
        <v>1824</v>
      </c>
      <c r="E243" s="21"/>
      <c r="F243" s="21"/>
      <c r="G243" s="21"/>
      <c r="H243" s="21"/>
      <c r="I243" s="21"/>
      <c r="J243" s="21"/>
      <c r="K243" s="21"/>
      <c r="L243" s="21"/>
      <c r="M243" s="21"/>
      <c r="N243" s="21"/>
      <c r="P243" s="87" t="str">
        <f t="shared" si="11"/>
        <v>►</v>
      </c>
      <c r="Q243" s="21"/>
      <c r="R243" s="21"/>
      <c r="S243" s="21"/>
      <c r="T243" s="21"/>
      <c r="U243" s="21"/>
      <c r="V243" s="21"/>
      <c r="W243" s="21"/>
      <c r="X243" s="21"/>
      <c r="Y243" s="21"/>
      <c r="Z243" s="21"/>
      <c r="AA243" s="21"/>
      <c r="AB243" s="63">
        <v>1</v>
      </c>
      <c r="AD243"/>
    </row>
    <row r="244" spans="2:30" ht="15.75">
      <c r="B244" s="87" t="str">
        <f t="shared" si="14"/>
        <v>A</v>
      </c>
      <c r="C244" s="21"/>
      <c r="D244" s="104" t="s">
        <v>1823</v>
      </c>
      <c r="E244" s="21"/>
      <c r="F244" s="21"/>
      <c r="G244" s="21"/>
      <c r="H244" s="21"/>
      <c r="I244" s="21"/>
      <c r="J244" s="21"/>
      <c r="K244" s="21"/>
      <c r="L244" s="21"/>
      <c r="M244" s="21"/>
      <c r="N244" s="21"/>
      <c r="P244" s="274" t="s">
        <v>348</v>
      </c>
      <c r="Q244" s="21"/>
      <c r="R244" s="21"/>
      <c r="S244" s="21"/>
      <c r="T244" s="21"/>
      <c r="U244" s="21"/>
      <c r="V244" s="21"/>
      <c r="W244" s="21"/>
      <c r="X244" s="21"/>
      <c r="Y244" s="21"/>
      <c r="Z244" s="21"/>
      <c r="AA244" s="21"/>
      <c r="AB244" s="63">
        <v>1</v>
      </c>
      <c r="AD244"/>
    </row>
    <row r="245" spans="2:30" ht="18">
      <c r="B245" s="87" t="str">
        <f t="shared" si="14"/>
        <v>►</v>
      </c>
      <c r="C245" s="21"/>
      <c r="D245" s="21"/>
      <c r="E245" s="21"/>
      <c r="F245" s="21"/>
      <c r="G245" s="21"/>
      <c r="H245" s="21"/>
      <c r="I245" s="21"/>
      <c r="J245" s="21"/>
      <c r="K245" s="21"/>
      <c r="L245" s="21"/>
      <c r="M245" s="21"/>
      <c r="N245" s="21"/>
      <c r="P245" s="274" t="str">
        <f t="shared" ref="P245:P262" si="15">IF(R245&lt;&gt;"","A","►")</f>
        <v>A</v>
      </c>
      <c r="Q245" s="21"/>
      <c r="R245" s="48" t="s">
        <v>1822</v>
      </c>
      <c r="S245" s="21"/>
      <c r="T245" s="21"/>
      <c r="U245" s="21"/>
      <c r="V245" s="21"/>
      <c r="W245" s="21"/>
      <c r="X245" s="21"/>
      <c r="Y245" s="21"/>
      <c r="Z245" s="21"/>
      <c r="AA245" s="21"/>
      <c r="AB245" s="63">
        <v>1</v>
      </c>
      <c r="AD245"/>
    </row>
    <row r="246" spans="2:30" ht="15.75">
      <c r="B246" s="87" t="str">
        <f t="shared" si="14"/>
        <v>►</v>
      </c>
      <c r="C246" s="21"/>
      <c r="D246" s="21"/>
      <c r="E246" s="21"/>
      <c r="F246" s="21"/>
      <c r="G246" s="21"/>
      <c r="H246" s="21"/>
      <c r="I246" s="21"/>
      <c r="J246" s="21"/>
      <c r="K246" s="21"/>
      <c r="L246" s="21"/>
      <c r="M246" s="21"/>
      <c r="N246" s="21"/>
      <c r="P246" s="87" t="str">
        <f t="shared" si="15"/>
        <v>A</v>
      </c>
      <c r="Q246" s="21"/>
      <c r="R246" s="104" t="s">
        <v>1821</v>
      </c>
      <c r="S246" s="21"/>
      <c r="T246" s="21"/>
      <c r="U246" s="21"/>
      <c r="V246" s="21"/>
      <c r="W246" s="21"/>
      <c r="X246" s="21"/>
      <c r="Y246" s="21"/>
      <c r="Z246" s="21"/>
      <c r="AA246" s="21"/>
      <c r="AB246" s="63">
        <v>1</v>
      </c>
      <c r="AD246"/>
    </row>
    <row r="247" spans="2:30" ht="15.75">
      <c r="B247" s="87" t="str">
        <f t="shared" si="14"/>
        <v>A</v>
      </c>
      <c r="C247" s="21"/>
      <c r="D247" s="21" t="s">
        <v>1820</v>
      </c>
      <c r="E247" s="21"/>
      <c r="F247" s="21"/>
      <c r="G247" s="21"/>
      <c r="H247" s="21"/>
      <c r="I247" s="21"/>
      <c r="J247" s="21"/>
      <c r="K247" s="21"/>
      <c r="L247" s="21"/>
      <c r="M247" s="21"/>
      <c r="N247" s="21"/>
      <c r="P247" s="87" t="str">
        <f t="shared" si="15"/>
        <v>►</v>
      </c>
      <c r="Q247" s="21"/>
      <c r="R247" s="88"/>
      <c r="S247" s="21"/>
      <c r="T247" s="21"/>
      <c r="U247" s="21"/>
      <c r="V247" s="21"/>
      <c r="W247" s="21"/>
      <c r="X247" s="21"/>
      <c r="Y247" s="21"/>
      <c r="Z247" s="21"/>
      <c r="AA247" s="21"/>
      <c r="AB247" s="63">
        <v>1</v>
      </c>
      <c r="AD247"/>
    </row>
    <row r="248" spans="2:30" ht="15.75">
      <c r="B248" s="87" t="str">
        <f t="shared" si="14"/>
        <v>►</v>
      </c>
      <c r="C248" s="21"/>
      <c r="D248" s="21"/>
      <c r="E248" s="21"/>
      <c r="F248" s="21"/>
      <c r="G248" s="21"/>
      <c r="H248" s="21"/>
      <c r="I248" s="21"/>
      <c r="J248" s="21"/>
      <c r="K248" s="21"/>
      <c r="L248" s="21"/>
      <c r="M248" s="21"/>
      <c r="N248" s="21"/>
      <c r="P248" s="87" t="str">
        <f t="shared" si="15"/>
        <v>A</v>
      </c>
      <c r="Q248" s="21"/>
      <c r="R248" s="103" t="s">
        <v>1819</v>
      </c>
      <c r="S248" s="21"/>
      <c r="T248" s="21"/>
      <c r="U248" s="21"/>
      <c r="V248" s="21"/>
      <c r="W248" s="21"/>
      <c r="X248" s="21"/>
      <c r="Y248" s="21"/>
      <c r="Z248" s="21"/>
      <c r="AA248" s="21"/>
      <c r="AB248" s="63">
        <v>1</v>
      </c>
      <c r="AD248"/>
    </row>
    <row r="249" spans="2:30" ht="15.75">
      <c r="B249" s="87" t="str">
        <f t="shared" si="14"/>
        <v>►</v>
      </c>
      <c r="C249" s="21"/>
      <c r="D249" s="21"/>
      <c r="E249" s="21"/>
      <c r="F249" s="21"/>
      <c r="G249" s="21"/>
      <c r="H249" s="21"/>
      <c r="I249" s="21"/>
      <c r="J249" s="21"/>
      <c r="K249" s="21"/>
      <c r="L249" s="21"/>
      <c r="M249" s="21"/>
      <c r="N249" s="21"/>
      <c r="P249" s="87" t="str">
        <f t="shared" si="15"/>
        <v>A</v>
      </c>
      <c r="Q249" s="21"/>
      <c r="R249" s="104" t="s">
        <v>1818</v>
      </c>
      <c r="S249" s="21"/>
      <c r="T249" s="21"/>
      <c r="U249" s="21"/>
      <c r="V249" s="21"/>
      <c r="W249" s="21"/>
      <c r="X249" s="21"/>
      <c r="Y249" s="21"/>
      <c r="Z249" s="21"/>
      <c r="AA249" s="21"/>
      <c r="AB249" s="63">
        <v>1</v>
      </c>
      <c r="AD249"/>
    </row>
    <row r="250" spans="2:30" ht="15.75">
      <c r="B250" s="87" t="str">
        <f t="shared" si="14"/>
        <v>A</v>
      </c>
      <c r="C250" s="21"/>
      <c r="D250" s="104" t="s">
        <v>1817</v>
      </c>
      <c r="E250" s="21"/>
      <c r="F250" s="21"/>
      <c r="G250" s="21"/>
      <c r="H250" s="21"/>
      <c r="I250" s="21"/>
      <c r="J250" s="21"/>
      <c r="K250" s="21"/>
      <c r="L250" s="21"/>
      <c r="M250" s="21"/>
      <c r="N250" s="21"/>
      <c r="P250" s="87" t="str">
        <f t="shared" si="15"/>
        <v>A</v>
      </c>
      <c r="Q250" s="21"/>
      <c r="R250" s="231" t="s">
        <v>1816</v>
      </c>
      <c r="S250" s="21"/>
      <c r="T250" s="21"/>
      <c r="U250" s="21"/>
      <c r="V250" s="21"/>
      <c r="W250" s="21"/>
      <c r="X250" s="21"/>
      <c r="Y250" s="21"/>
      <c r="Z250" s="21"/>
      <c r="AA250" s="21"/>
      <c r="AB250" s="63">
        <v>1</v>
      </c>
      <c r="AD250"/>
    </row>
    <row r="251" spans="2:30" ht="15.75">
      <c r="B251" s="87" t="str">
        <f t="shared" si="14"/>
        <v>►</v>
      </c>
      <c r="C251" s="21"/>
      <c r="D251" s="21"/>
      <c r="E251" s="21"/>
      <c r="F251" s="21"/>
      <c r="G251" s="21"/>
      <c r="H251" s="21"/>
      <c r="I251" s="21"/>
      <c r="J251" s="21"/>
      <c r="K251" s="21"/>
      <c r="L251" s="21"/>
      <c r="M251" s="21"/>
      <c r="N251" s="21"/>
      <c r="P251" s="87" t="str">
        <f t="shared" si="15"/>
        <v>►</v>
      </c>
      <c r="Q251" s="21"/>
      <c r="R251" s="88"/>
      <c r="S251" s="21"/>
      <c r="T251" s="21"/>
      <c r="U251" s="21"/>
      <c r="V251" s="21"/>
      <c r="W251" s="21"/>
      <c r="X251" s="21"/>
      <c r="Y251" s="21"/>
      <c r="Z251" s="21"/>
      <c r="AA251" s="21"/>
      <c r="AB251" s="63">
        <v>1</v>
      </c>
      <c r="AD251"/>
    </row>
    <row r="252" spans="2:30" ht="15.75">
      <c r="B252" s="87" t="str">
        <f t="shared" si="14"/>
        <v>►</v>
      </c>
      <c r="C252" s="21"/>
      <c r="D252" s="21"/>
      <c r="E252" s="21"/>
      <c r="F252" s="21"/>
      <c r="G252" s="21"/>
      <c r="H252" s="21"/>
      <c r="I252" s="21"/>
      <c r="J252" s="21"/>
      <c r="K252" s="21"/>
      <c r="L252" s="21"/>
      <c r="M252" s="21"/>
      <c r="N252" s="21"/>
      <c r="P252" s="87" t="str">
        <f t="shared" si="15"/>
        <v>►</v>
      </c>
      <c r="Q252" s="21"/>
      <c r="R252" s="88"/>
      <c r="S252" s="21"/>
      <c r="T252" s="21"/>
      <c r="U252" s="21"/>
      <c r="V252" s="21"/>
      <c r="W252" s="21"/>
      <c r="X252" s="21"/>
      <c r="Y252" s="21"/>
      <c r="Z252" s="21"/>
      <c r="AA252" s="21"/>
      <c r="AB252" s="63">
        <v>1</v>
      </c>
      <c r="AD252"/>
    </row>
    <row r="253" spans="2:30" ht="15.75">
      <c r="B253" s="87" t="str">
        <f t="shared" si="14"/>
        <v>A</v>
      </c>
      <c r="C253" s="21"/>
      <c r="D253" s="21" t="s">
        <v>1815</v>
      </c>
      <c r="E253" s="21"/>
      <c r="F253" s="21"/>
      <c r="G253" s="21"/>
      <c r="H253" s="21"/>
      <c r="I253" s="21"/>
      <c r="J253" s="21"/>
      <c r="K253" s="21"/>
      <c r="L253" s="21"/>
      <c r="M253" s="21"/>
      <c r="N253" s="21"/>
      <c r="P253" s="87" t="str">
        <f t="shared" si="15"/>
        <v>►</v>
      </c>
      <c r="Q253" s="21"/>
      <c r="R253" s="88"/>
      <c r="S253" s="21"/>
      <c r="T253" s="21"/>
      <c r="U253" s="21"/>
      <c r="V253" s="21"/>
      <c r="W253" s="21"/>
      <c r="X253" s="21"/>
      <c r="Y253" s="21"/>
      <c r="Z253" s="21"/>
      <c r="AA253" s="21"/>
      <c r="AB253" s="63">
        <v>1</v>
      </c>
      <c r="AD253"/>
    </row>
    <row r="254" spans="2:30" ht="15.75">
      <c r="B254" s="87" t="str">
        <f t="shared" si="14"/>
        <v>A</v>
      </c>
      <c r="C254" s="21"/>
      <c r="D254" s="21" t="s">
        <v>1814</v>
      </c>
      <c r="E254" s="21"/>
      <c r="F254" s="21"/>
      <c r="G254" s="21"/>
      <c r="H254" s="21"/>
      <c r="I254" s="21"/>
      <c r="J254" s="21"/>
      <c r="K254" s="21"/>
      <c r="L254" s="21"/>
      <c r="M254" s="21"/>
      <c r="N254" s="21"/>
      <c r="P254" s="87" t="str">
        <f t="shared" si="15"/>
        <v>A</v>
      </c>
      <c r="Q254" s="21"/>
      <c r="R254" s="231" t="s">
        <v>1813</v>
      </c>
      <c r="S254" s="21"/>
      <c r="T254" s="21"/>
      <c r="U254" s="21"/>
      <c r="V254" s="21"/>
      <c r="W254" s="21"/>
      <c r="X254" s="21"/>
      <c r="Y254" s="21"/>
      <c r="Z254" s="21"/>
      <c r="AA254" s="21"/>
      <c r="AB254" s="63">
        <v>1</v>
      </c>
      <c r="AD254"/>
    </row>
    <row r="255" spans="2:30" ht="15.75">
      <c r="B255" s="87" t="str">
        <f t="shared" si="14"/>
        <v>►</v>
      </c>
      <c r="C255" s="21"/>
      <c r="D255" s="21"/>
      <c r="E255" s="21"/>
      <c r="F255" s="21"/>
      <c r="G255" s="21"/>
      <c r="H255" s="21"/>
      <c r="I255" s="21"/>
      <c r="J255" s="21"/>
      <c r="K255" s="21"/>
      <c r="L255" s="21"/>
      <c r="M255" s="21"/>
      <c r="N255" s="21"/>
      <c r="P255" s="87" t="str">
        <f t="shared" si="15"/>
        <v>A</v>
      </c>
      <c r="Q255" s="21"/>
      <c r="R255" s="103" t="s">
        <v>1812</v>
      </c>
      <c r="S255" s="21"/>
      <c r="T255" s="21"/>
      <c r="U255" s="21"/>
      <c r="V255" s="21"/>
      <c r="W255" s="21"/>
      <c r="X255" s="21"/>
      <c r="Y255" s="21"/>
      <c r="Z255" s="21"/>
      <c r="AA255" s="21"/>
      <c r="AB255" s="63">
        <v>1</v>
      </c>
      <c r="AD255"/>
    </row>
    <row r="256" spans="2:30" ht="15.75">
      <c r="B256" s="274" t="s">
        <v>348</v>
      </c>
      <c r="C256" s="21"/>
      <c r="D256" s="21"/>
      <c r="E256" s="21"/>
      <c r="F256" s="21"/>
      <c r="G256" s="21"/>
      <c r="H256" s="21"/>
      <c r="I256" s="21"/>
      <c r="J256" s="21"/>
      <c r="K256" s="21"/>
      <c r="L256" s="21"/>
      <c r="M256" s="21"/>
      <c r="N256" s="21"/>
      <c r="P256" s="87" t="str">
        <f t="shared" si="15"/>
        <v>►</v>
      </c>
      <c r="Q256" s="21"/>
      <c r="R256" s="21"/>
      <c r="S256" s="21"/>
      <c r="T256" s="21"/>
      <c r="U256" s="21"/>
      <c r="V256" s="21"/>
      <c r="W256" s="21"/>
      <c r="X256" s="21"/>
      <c r="Y256" s="21"/>
      <c r="Z256" s="21"/>
      <c r="AA256" s="21"/>
      <c r="AB256" s="63">
        <v>1</v>
      </c>
      <c r="AD256"/>
    </row>
    <row r="257" spans="2:30" ht="18">
      <c r="B257" s="274" t="s">
        <v>348</v>
      </c>
      <c r="C257" s="21" t="s">
        <v>1811</v>
      </c>
      <c r="D257" s="21"/>
      <c r="E257" s="21"/>
      <c r="F257" s="21"/>
      <c r="G257" s="21"/>
      <c r="H257" s="21"/>
      <c r="I257" s="21"/>
      <c r="J257" s="21"/>
      <c r="K257" s="21"/>
      <c r="L257" s="21"/>
      <c r="M257" s="21"/>
      <c r="N257" s="21"/>
      <c r="P257" s="87" t="str">
        <f t="shared" si="15"/>
        <v>A</v>
      </c>
      <c r="Q257" s="21"/>
      <c r="R257" s="48" t="s">
        <v>1810</v>
      </c>
      <c r="S257" s="21"/>
      <c r="T257" s="21"/>
      <c r="U257" s="21"/>
      <c r="V257" s="21"/>
      <c r="W257" s="21"/>
      <c r="X257" s="21"/>
      <c r="Y257" s="21"/>
      <c r="Z257" s="21"/>
      <c r="AA257" s="21"/>
      <c r="AB257" s="63">
        <v>1</v>
      </c>
      <c r="AD257"/>
    </row>
    <row r="258" spans="2:30" ht="15.75">
      <c r="B258" s="87" t="str">
        <f t="shared" ref="B258:B269" si="16">IF(D258&lt;&gt;"","A","►")</f>
        <v>A</v>
      </c>
      <c r="C258" s="21"/>
      <c r="D258" s="21" t="s">
        <v>1809</v>
      </c>
      <c r="E258" s="21"/>
      <c r="F258" s="21"/>
      <c r="G258" s="21"/>
      <c r="H258" s="21"/>
      <c r="I258" s="21"/>
      <c r="J258" s="21"/>
      <c r="K258" s="21"/>
      <c r="L258" s="21"/>
      <c r="M258" s="21"/>
      <c r="N258" s="21"/>
      <c r="P258" s="87" t="str">
        <f t="shared" si="15"/>
        <v>►</v>
      </c>
      <c r="Q258" s="21"/>
      <c r="R258" s="88"/>
      <c r="S258" s="21"/>
      <c r="T258" s="21"/>
      <c r="U258" s="21"/>
      <c r="V258" s="21"/>
      <c r="W258" s="21"/>
      <c r="X258" s="21"/>
      <c r="Y258" s="21"/>
      <c r="Z258" s="21"/>
      <c r="AA258" s="21"/>
      <c r="AB258" s="63">
        <v>1</v>
      </c>
      <c r="AD258"/>
    </row>
    <row r="259" spans="2:30" ht="18">
      <c r="B259" s="87" t="str">
        <f t="shared" si="16"/>
        <v>A</v>
      </c>
      <c r="C259" s="21"/>
      <c r="D259" s="48" t="s">
        <v>1808</v>
      </c>
      <c r="E259" s="21"/>
      <c r="F259" s="21"/>
      <c r="G259" s="21"/>
      <c r="H259" s="21"/>
      <c r="I259" s="21"/>
      <c r="J259" s="21"/>
      <c r="K259" s="21"/>
      <c r="L259" s="21"/>
      <c r="M259" s="21"/>
      <c r="N259" s="21"/>
      <c r="P259" s="87" t="str">
        <f t="shared" si="15"/>
        <v>A</v>
      </c>
      <c r="Q259" s="21"/>
      <c r="R259" s="104" t="s">
        <v>1807</v>
      </c>
      <c r="S259" s="21"/>
      <c r="T259" s="21"/>
      <c r="U259" s="21"/>
      <c r="V259" s="21"/>
      <c r="W259" s="21"/>
      <c r="X259" s="21"/>
      <c r="Y259" s="21"/>
      <c r="Z259" s="21"/>
      <c r="AA259" s="21"/>
      <c r="AB259" s="63">
        <v>1</v>
      </c>
      <c r="AD259"/>
    </row>
    <row r="260" spans="2:30" ht="15.75">
      <c r="B260" s="87" t="str">
        <f t="shared" si="16"/>
        <v>►</v>
      </c>
      <c r="C260" s="21"/>
      <c r="D260" s="88"/>
      <c r="E260" s="21"/>
      <c r="F260" s="21"/>
      <c r="G260" s="21"/>
      <c r="H260" s="21"/>
      <c r="I260" s="21"/>
      <c r="J260" s="21"/>
      <c r="K260" s="21"/>
      <c r="L260" s="21"/>
      <c r="M260" s="21"/>
      <c r="N260" s="21"/>
      <c r="P260" s="87" t="str">
        <f t="shared" si="15"/>
        <v>A</v>
      </c>
      <c r="Q260" s="21"/>
      <c r="R260" s="104" t="s">
        <v>1806</v>
      </c>
      <c r="S260" s="21"/>
      <c r="T260" s="21"/>
      <c r="U260" s="21"/>
      <c r="V260" s="21"/>
      <c r="W260" s="21"/>
      <c r="X260" s="21"/>
      <c r="Y260" s="21"/>
      <c r="Z260" s="21"/>
      <c r="AA260" s="21"/>
      <c r="AB260" s="63">
        <v>1</v>
      </c>
      <c r="AD260"/>
    </row>
    <row r="261" spans="2:30" ht="15.75">
      <c r="B261" s="87" t="str">
        <f t="shared" si="16"/>
        <v>A</v>
      </c>
      <c r="C261" s="21"/>
      <c r="D261" s="104" t="s">
        <v>1805</v>
      </c>
      <c r="E261" s="21"/>
      <c r="F261" s="21"/>
      <c r="G261" s="21"/>
      <c r="H261" s="21"/>
      <c r="I261" s="21"/>
      <c r="J261" s="21"/>
      <c r="K261" s="21"/>
      <c r="L261" s="21"/>
      <c r="M261" s="21"/>
      <c r="N261" s="21"/>
      <c r="P261" s="87" t="str">
        <f t="shared" si="15"/>
        <v>►</v>
      </c>
      <c r="Q261" s="21"/>
      <c r="R261" s="21"/>
      <c r="S261" s="21"/>
      <c r="T261" s="21"/>
      <c r="U261" s="21"/>
      <c r="V261" s="21"/>
      <c r="W261" s="21"/>
      <c r="X261" s="21"/>
      <c r="Y261" s="21"/>
      <c r="Z261" s="21"/>
      <c r="AA261" s="21"/>
      <c r="AB261" s="63">
        <v>1</v>
      </c>
      <c r="AD261"/>
    </row>
    <row r="262" spans="2:30" ht="15.75">
      <c r="B262" s="87" t="str">
        <f t="shared" si="16"/>
        <v>A</v>
      </c>
      <c r="C262" s="21"/>
      <c r="D262" s="104" t="s">
        <v>1804</v>
      </c>
      <c r="E262" s="21"/>
      <c r="F262" s="21"/>
      <c r="G262" s="21"/>
      <c r="H262" s="21"/>
      <c r="I262" s="21"/>
      <c r="J262" s="21"/>
      <c r="K262" s="21"/>
      <c r="L262" s="21"/>
      <c r="M262" s="21"/>
      <c r="N262" s="21"/>
      <c r="P262" s="87" t="str">
        <f t="shared" si="15"/>
        <v>►</v>
      </c>
      <c r="Q262" s="21"/>
      <c r="R262" s="21"/>
      <c r="S262" s="21"/>
      <c r="T262" s="21"/>
      <c r="U262" s="21"/>
      <c r="V262" s="21"/>
      <c r="W262" s="21"/>
      <c r="X262" s="21"/>
      <c r="Y262" s="21"/>
      <c r="Z262" s="21"/>
      <c r="AA262" s="21"/>
      <c r="AB262" s="63">
        <v>1</v>
      </c>
      <c r="AD262"/>
    </row>
    <row r="263" spans="2:30" ht="15.75">
      <c r="B263" s="87" t="str">
        <f t="shared" si="16"/>
        <v>A</v>
      </c>
      <c r="C263" s="21"/>
      <c r="D263" s="104" t="s">
        <v>1803</v>
      </c>
      <c r="E263" s="21"/>
      <c r="F263" s="21"/>
      <c r="G263" s="21"/>
      <c r="H263" s="21"/>
      <c r="I263" s="21"/>
      <c r="J263" s="21"/>
      <c r="K263" s="21"/>
      <c r="L263" s="21"/>
      <c r="M263" s="21"/>
      <c r="N263" s="21"/>
      <c r="P263" s="274" t="s">
        <v>348</v>
      </c>
      <c r="Q263" s="21"/>
      <c r="R263" s="21"/>
      <c r="S263" s="21"/>
      <c r="T263" s="21"/>
      <c r="U263" s="21"/>
      <c r="V263" s="21"/>
      <c r="W263" s="21"/>
      <c r="X263" s="21"/>
      <c r="Y263" s="21"/>
      <c r="Z263" s="21"/>
      <c r="AA263" s="21"/>
      <c r="AB263" s="63">
        <v>1</v>
      </c>
      <c r="AD263"/>
    </row>
    <row r="264" spans="2:30" ht="15.75">
      <c r="B264" s="87" t="str">
        <f t="shared" si="16"/>
        <v>►</v>
      </c>
      <c r="C264" s="21"/>
      <c r="D264" s="21"/>
      <c r="E264" s="21"/>
      <c r="F264" s="21"/>
      <c r="G264" s="21"/>
      <c r="H264" s="21"/>
      <c r="I264" s="21"/>
      <c r="J264" s="21"/>
      <c r="K264" s="21"/>
      <c r="L264" s="21"/>
      <c r="M264" s="21"/>
      <c r="N264" s="21"/>
      <c r="P264" s="274" t="s">
        <v>348</v>
      </c>
      <c r="Q264" s="21" t="s">
        <v>1802</v>
      </c>
      <c r="R264" s="21"/>
      <c r="S264" s="21"/>
      <c r="T264" s="21"/>
      <c r="U264" s="21"/>
      <c r="V264" s="21"/>
      <c r="W264" s="21"/>
      <c r="X264" s="21"/>
      <c r="Y264" s="21"/>
      <c r="Z264" s="21"/>
      <c r="AA264" s="21"/>
      <c r="AB264" s="63">
        <v>1</v>
      </c>
      <c r="AD264"/>
    </row>
    <row r="265" spans="2:30" ht="18">
      <c r="B265" s="87" t="str">
        <f t="shared" si="16"/>
        <v>A</v>
      </c>
      <c r="C265" s="21"/>
      <c r="D265" s="48" t="s">
        <v>1636</v>
      </c>
      <c r="E265" s="21"/>
      <c r="F265" s="21"/>
      <c r="G265" s="21"/>
      <c r="H265" s="21"/>
      <c r="I265" s="21"/>
      <c r="J265" s="21"/>
      <c r="K265" s="21"/>
      <c r="L265" s="21"/>
      <c r="M265" s="21"/>
      <c r="N265" s="21"/>
      <c r="P265" s="87" t="str">
        <f t="shared" ref="P265:P277" si="17">IF(R265&lt;&gt;"","A","►")</f>
        <v>►</v>
      </c>
      <c r="Q265" s="21"/>
      <c r="R265" s="21"/>
      <c r="S265" s="21"/>
      <c r="T265" s="21"/>
      <c r="U265" s="21"/>
      <c r="V265" s="21"/>
      <c r="W265" s="21"/>
      <c r="X265" s="21"/>
      <c r="Y265" s="21"/>
      <c r="Z265" s="21"/>
      <c r="AA265" s="21"/>
      <c r="AB265" s="63">
        <v>1</v>
      </c>
      <c r="AD265"/>
    </row>
    <row r="266" spans="2:30" ht="18">
      <c r="B266" s="87" t="str">
        <f t="shared" si="16"/>
        <v>►</v>
      </c>
      <c r="C266" s="21"/>
      <c r="D266" s="21"/>
      <c r="E266" s="21"/>
      <c r="F266" s="21"/>
      <c r="G266" s="21"/>
      <c r="H266" s="21"/>
      <c r="I266" s="21"/>
      <c r="J266" s="21"/>
      <c r="K266" s="21"/>
      <c r="L266" s="21"/>
      <c r="M266" s="21"/>
      <c r="N266" s="21"/>
      <c r="P266" s="87" t="str">
        <f t="shared" si="17"/>
        <v>A</v>
      </c>
      <c r="Q266" s="21"/>
      <c r="R266" s="48" t="s">
        <v>1801</v>
      </c>
      <c r="S266" s="21"/>
      <c r="T266" s="21"/>
      <c r="U266" s="21"/>
      <c r="V266" s="21"/>
      <c r="W266" s="21"/>
      <c r="X266" s="21"/>
      <c r="Y266" s="21"/>
      <c r="Z266" s="21"/>
      <c r="AA266" s="21"/>
      <c r="AB266" s="63">
        <v>1</v>
      </c>
      <c r="AD266"/>
    </row>
    <row r="267" spans="2:30" ht="15.75">
      <c r="B267" s="87" t="str">
        <f t="shared" si="16"/>
        <v>A</v>
      </c>
      <c r="C267" s="21"/>
      <c r="D267" s="21" t="s">
        <v>1800</v>
      </c>
      <c r="E267" s="21"/>
      <c r="F267" s="21"/>
      <c r="G267" s="21"/>
      <c r="H267" s="21"/>
      <c r="I267" s="21"/>
      <c r="J267" s="21"/>
      <c r="K267" s="21"/>
      <c r="L267" s="21"/>
      <c r="M267" s="21"/>
      <c r="N267" s="21"/>
      <c r="P267" s="87" t="str">
        <f t="shared" si="17"/>
        <v>►</v>
      </c>
      <c r="Q267" s="21"/>
      <c r="R267" s="88"/>
      <c r="S267" s="21"/>
      <c r="T267" s="21"/>
      <c r="U267" s="21"/>
      <c r="V267" s="21"/>
      <c r="W267" s="21"/>
      <c r="X267" s="21"/>
      <c r="Y267" s="21"/>
      <c r="Z267" s="21"/>
      <c r="AA267" s="21"/>
      <c r="AB267" s="63">
        <v>1</v>
      </c>
      <c r="AD267"/>
    </row>
    <row r="268" spans="2:30" ht="15.75">
      <c r="B268" s="87" t="str">
        <f t="shared" si="16"/>
        <v>A</v>
      </c>
      <c r="C268" s="21"/>
      <c r="D268" s="21" t="s">
        <v>1799</v>
      </c>
      <c r="E268" s="21"/>
      <c r="F268" s="21"/>
      <c r="G268" s="21"/>
      <c r="H268" s="21"/>
      <c r="I268" s="21"/>
      <c r="J268" s="21"/>
      <c r="K268" s="21"/>
      <c r="L268" s="21"/>
      <c r="M268" s="21"/>
      <c r="N268" s="21"/>
      <c r="P268" s="87" t="str">
        <f t="shared" si="17"/>
        <v>A</v>
      </c>
      <c r="Q268" s="21"/>
      <c r="R268" s="104" t="s">
        <v>1798</v>
      </c>
      <c r="S268" s="21"/>
      <c r="T268" s="21"/>
      <c r="U268" s="21"/>
      <c r="V268" s="21"/>
      <c r="W268" s="21"/>
      <c r="X268" s="21"/>
      <c r="Y268" s="21"/>
      <c r="Z268" s="21"/>
      <c r="AA268" s="21"/>
      <c r="AB268" s="63">
        <v>1</v>
      </c>
      <c r="AD268"/>
    </row>
    <row r="269" spans="2:30" ht="15.75">
      <c r="B269" s="87" t="str">
        <f t="shared" si="16"/>
        <v>►</v>
      </c>
      <c r="C269" s="21"/>
      <c r="D269" s="21"/>
      <c r="E269" s="21"/>
      <c r="F269" s="21"/>
      <c r="G269" s="21"/>
      <c r="H269" s="21"/>
      <c r="I269" s="21"/>
      <c r="J269" s="21"/>
      <c r="K269" s="21"/>
      <c r="L269" s="21"/>
      <c r="M269" s="21"/>
      <c r="N269" s="21"/>
      <c r="P269" s="87" t="str">
        <f t="shared" si="17"/>
        <v>A</v>
      </c>
      <c r="Q269" s="21"/>
      <c r="R269" s="104" t="s">
        <v>1797</v>
      </c>
      <c r="S269" s="21"/>
      <c r="T269" s="21"/>
      <c r="U269" s="21"/>
      <c r="V269" s="21"/>
      <c r="W269" s="21"/>
      <c r="X269" s="21"/>
      <c r="Y269" s="21"/>
      <c r="Z269" s="21"/>
      <c r="AA269" s="21"/>
      <c r="AB269" s="63">
        <v>1</v>
      </c>
      <c r="AD269"/>
    </row>
    <row r="270" spans="2:30" ht="15.75">
      <c r="B270" s="274" t="s">
        <v>348</v>
      </c>
      <c r="C270" s="21"/>
      <c r="D270" s="21"/>
      <c r="E270" s="21"/>
      <c r="F270" s="21"/>
      <c r="G270" s="21"/>
      <c r="H270" s="21"/>
      <c r="I270" s="21"/>
      <c r="J270" s="21"/>
      <c r="K270" s="21"/>
      <c r="L270" s="21"/>
      <c r="M270" s="21"/>
      <c r="N270" s="21"/>
      <c r="P270" s="87" t="str">
        <f t="shared" si="17"/>
        <v>A</v>
      </c>
      <c r="Q270" s="21"/>
      <c r="R270" s="104" t="s">
        <v>1796</v>
      </c>
      <c r="S270" s="21"/>
      <c r="T270" s="21"/>
      <c r="U270" s="21"/>
      <c r="V270" s="21"/>
      <c r="W270" s="21"/>
      <c r="X270" s="21"/>
      <c r="Y270" s="21"/>
      <c r="Z270" s="21"/>
      <c r="AA270" s="21"/>
      <c r="AB270" s="63">
        <v>1</v>
      </c>
      <c r="AD270"/>
    </row>
    <row r="271" spans="2:30" ht="15.75">
      <c r="B271" s="274" t="s">
        <v>348</v>
      </c>
      <c r="C271" s="21" t="s">
        <v>1795</v>
      </c>
      <c r="D271" s="21"/>
      <c r="E271" s="21"/>
      <c r="F271" s="21"/>
      <c r="G271" s="21"/>
      <c r="H271" s="21"/>
      <c r="I271" s="21"/>
      <c r="J271" s="21"/>
      <c r="K271" s="21"/>
      <c r="L271" s="21"/>
      <c r="M271" s="21"/>
      <c r="N271" s="21"/>
      <c r="P271" s="87" t="str">
        <f t="shared" si="17"/>
        <v>►</v>
      </c>
      <c r="Q271" s="21"/>
      <c r="R271" s="21"/>
      <c r="S271" s="21"/>
      <c r="T271" s="21"/>
      <c r="U271" s="21"/>
      <c r="V271" s="21"/>
      <c r="W271" s="21"/>
      <c r="X271" s="21"/>
      <c r="Y271" s="21"/>
      <c r="Z271" s="21"/>
      <c r="AA271" s="21"/>
      <c r="AB271" s="63">
        <v>1</v>
      </c>
      <c r="AD271"/>
    </row>
    <row r="272" spans="2:30" ht="18">
      <c r="B272" s="87" t="str">
        <f t="shared" ref="B272:B297" si="18">IF(D272&lt;&gt;"","A","►")</f>
        <v>A</v>
      </c>
      <c r="C272" s="21"/>
      <c r="D272" s="21" t="s">
        <v>1794</v>
      </c>
      <c r="E272" s="21"/>
      <c r="F272" s="21"/>
      <c r="G272" s="21"/>
      <c r="H272" s="21"/>
      <c r="I272" s="21"/>
      <c r="J272" s="21"/>
      <c r="K272" s="21"/>
      <c r="L272" s="21"/>
      <c r="M272" s="21"/>
      <c r="N272" s="21"/>
      <c r="P272" s="87" t="str">
        <f t="shared" si="17"/>
        <v>A</v>
      </c>
      <c r="Q272" s="21"/>
      <c r="R272" s="48" t="s">
        <v>1636</v>
      </c>
      <c r="S272" s="21"/>
      <c r="T272" s="21"/>
      <c r="U272" s="21"/>
      <c r="V272" s="21"/>
      <c r="W272" s="21"/>
      <c r="X272" s="21"/>
      <c r="Y272" s="21"/>
      <c r="Z272" s="21"/>
      <c r="AA272" s="21"/>
      <c r="AB272" s="63">
        <v>1</v>
      </c>
      <c r="AD272"/>
    </row>
    <row r="273" spans="2:30" ht="18">
      <c r="B273" s="87" t="str">
        <f t="shared" si="18"/>
        <v>A</v>
      </c>
      <c r="C273" s="21"/>
      <c r="D273" s="48" t="s">
        <v>1793</v>
      </c>
      <c r="E273" s="21"/>
      <c r="F273" s="21"/>
      <c r="G273" s="21"/>
      <c r="H273" s="21"/>
      <c r="I273" s="21"/>
      <c r="J273" s="21"/>
      <c r="K273" s="21"/>
      <c r="L273" s="21"/>
      <c r="M273" s="21"/>
      <c r="N273" s="21"/>
      <c r="P273" s="87" t="str">
        <f t="shared" si="17"/>
        <v>►</v>
      </c>
      <c r="Q273" s="21"/>
      <c r="R273" s="21"/>
      <c r="S273" s="21"/>
      <c r="T273" s="21"/>
      <c r="U273" s="21"/>
      <c r="V273" s="21"/>
      <c r="W273" s="21"/>
      <c r="X273" s="21"/>
      <c r="Y273" s="21"/>
      <c r="Z273" s="21"/>
      <c r="AA273" s="21"/>
      <c r="AB273" s="63">
        <v>1</v>
      </c>
      <c r="AD273"/>
    </row>
    <row r="274" spans="2:30" ht="15.75">
      <c r="B274" s="87" t="str">
        <f t="shared" si="18"/>
        <v>►</v>
      </c>
      <c r="C274" s="21"/>
      <c r="D274" s="88"/>
      <c r="E274" s="21"/>
      <c r="F274" s="21"/>
      <c r="G274" s="21"/>
      <c r="H274" s="21"/>
      <c r="I274" s="21"/>
      <c r="J274" s="21"/>
      <c r="K274" s="21"/>
      <c r="L274" s="21"/>
      <c r="M274" s="21"/>
      <c r="N274" s="21"/>
      <c r="P274" s="87" t="str">
        <f t="shared" si="17"/>
        <v>A</v>
      </c>
      <c r="Q274" s="21"/>
      <c r="R274" s="21" t="s">
        <v>1792</v>
      </c>
      <c r="S274" s="21"/>
      <c r="T274" s="21"/>
      <c r="U274" s="21"/>
      <c r="V274" s="21"/>
      <c r="W274" s="21"/>
      <c r="X274" s="21"/>
      <c r="Y274" s="21"/>
      <c r="Z274" s="21"/>
      <c r="AA274" s="21"/>
      <c r="AB274" s="63">
        <v>1</v>
      </c>
      <c r="AD274"/>
    </row>
    <row r="275" spans="2:30" ht="15.75">
      <c r="B275" s="87" t="str">
        <f t="shared" si="18"/>
        <v>A</v>
      </c>
      <c r="C275" s="21"/>
      <c r="D275" s="104" t="s">
        <v>1791</v>
      </c>
      <c r="E275" s="21"/>
      <c r="F275" s="21"/>
      <c r="G275" s="21"/>
      <c r="H275" s="21"/>
      <c r="I275" s="21"/>
      <c r="J275" s="21"/>
      <c r="K275" s="21"/>
      <c r="L275" s="21"/>
      <c r="M275" s="21"/>
      <c r="N275" s="21"/>
      <c r="P275" s="87" t="str">
        <f t="shared" si="17"/>
        <v>A</v>
      </c>
      <c r="Q275" s="21"/>
      <c r="R275" s="21" t="s">
        <v>1790</v>
      </c>
      <c r="S275" s="21"/>
      <c r="T275" s="21"/>
      <c r="U275" s="21"/>
      <c r="V275" s="21"/>
      <c r="W275" s="21"/>
      <c r="X275" s="21"/>
      <c r="Y275" s="21"/>
      <c r="Z275" s="21"/>
      <c r="AA275" s="21"/>
      <c r="AB275" s="63">
        <v>1</v>
      </c>
      <c r="AD275"/>
    </row>
    <row r="276" spans="2:30" ht="15.75">
      <c r="B276" s="87" t="str">
        <f t="shared" si="18"/>
        <v>A</v>
      </c>
      <c r="C276" s="21"/>
      <c r="D276" s="88" t="s">
        <v>1789</v>
      </c>
      <c r="E276" s="21"/>
      <c r="F276" s="21"/>
      <c r="G276" s="21"/>
      <c r="H276" s="21"/>
      <c r="I276" s="21"/>
      <c r="J276" s="21"/>
      <c r="K276" s="21"/>
      <c r="L276" s="21"/>
      <c r="M276" s="21"/>
      <c r="N276" s="21"/>
      <c r="P276" s="87" t="str">
        <f t="shared" si="17"/>
        <v>►</v>
      </c>
      <c r="Q276" s="21"/>
      <c r="R276" s="21"/>
      <c r="S276" s="21"/>
      <c r="T276" s="21"/>
      <c r="U276" s="21"/>
      <c r="V276" s="21"/>
      <c r="W276" s="21"/>
      <c r="X276" s="21"/>
      <c r="Y276" s="21"/>
      <c r="Z276" s="21"/>
      <c r="AA276" s="21"/>
      <c r="AB276" s="63">
        <v>1</v>
      </c>
      <c r="AD276"/>
    </row>
    <row r="277" spans="2:30" ht="15.75">
      <c r="B277" s="87" t="str">
        <f t="shared" si="18"/>
        <v>A</v>
      </c>
      <c r="C277" s="21"/>
      <c r="D277" s="21" t="s">
        <v>1788</v>
      </c>
      <c r="E277" s="21"/>
      <c r="F277" s="21"/>
      <c r="G277" s="21"/>
      <c r="H277" s="21"/>
      <c r="I277" s="21"/>
      <c r="J277" s="21"/>
      <c r="K277" s="21"/>
      <c r="L277" s="21"/>
      <c r="M277" s="21"/>
      <c r="N277" s="21"/>
      <c r="P277" s="87" t="str">
        <f t="shared" si="17"/>
        <v>►</v>
      </c>
      <c r="Q277" s="21"/>
      <c r="R277" s="21"/>
      <c r="S277" s="21"/>
      <c r="T277" s="21"/>
      <c r="U277" s="21"/>
      <c r="V277" s="21"/>
      <c r="W277" s="21"/>
      <c r="X277" s="21"/>
      <c r="Y277" s="21"/>
      <c r="Z277" s="21"/>
      <c r="AA277" s="21"/>
      <c r="AB277" s="63">
        <v>1</v>
      </c>
      <c r="AD277"/>
    </row>
    <row r="278" spans="2:30" ht="18">
      <c r="B278" s="87" t="str">
        <f t="shared" si="18"/>
        <v>A</v>
      </c>
      <c r="C278" s="21"/>
      <c r="D278" s="48" t="s">
        <v>1787</v>
      </c>
      <c r="E278" s="21"/>
      <c r="F278" s="21"/>
      <c r="G278" s="21"/>
      <c r="H278" s="21"/>
      <c r="I278" s="21"/>
      <c r="J278" s="21"/>
      <c r="K278" s="21"/>
      <c r="L278" s="21"/>
      <c r="M278" s="21"/>
      <c r="N278" s="21"/>
      <c r="P278" s="274" t="s">
        <v>348</v>
      </c>
      <c r="Q278" s="21"/>
      <c r="R278" s="21"/>
      <c r="S278" s="21"/>
      <c r="T278" s="21"/>
      <c r="U278" s="21"/>
      <c r="V278" s="21"/>
      <c r="W278" s="21"/>
      <c r="X278" s="21"/>
      <c r="Y278" s="21"/>
      <c r="Z278" s="21"/>
      <c r="AA278" s="21"/>
      <c r="AB278" s="63">
        <v>1</v>
      </c>
      <c r="AD278"/>
    </row>
    <row r="279" spans="2:30" ht="15.75">
      <c r="B279" s="87" t="str">
        <f t="shared" si="18"/>
        <v>►</v>
      </c>
      <c r="C279" s="21"/>
      <c r="D279" s="88"/>
      <c r="E279" s="21"/>
      <c r="F279" s="21"/>
      <c r="G279" s="21"/>
      <c r="H279" s="21"/>
      <c r="I279" s="21"/>
      <c r="J279" s="21"/>
      <c r="K279" s="21"/>
      <c r="L279" s="21"/>
      <c r="M279" s="21"/>
      <c r="N279" s="21"/>
      <c r="P279" s="274" t="s">
        <v>348</v>
      </c>
      <c r="Q279" s="21" t="s">
        <v>1786</v>
      </c>
      <c r="R279" s="21"/>
      <c r="S279" s="21"/>
      <c r="T279" s="21"/>
      <c r="U279" s="21"/>
      <c r="V279" s="21"/>
      <c r="W279" s="21"/>
      <c r="X279" s="21"/>
      <c r="Y279" s="21"/>
      <c r="Z279" s="21"/>
      <c r="AA279" s="21"/>
      <c r="AB279" s="63">
        <v>1</v>
      </c>
      <c r="AD279"/>
    </row>
    <row r="280" spans="2:30" ht="15.75">
      <c r="B280" s="87" t="str">
        <f t="shared" si="18"/>
        <v>A</v>
      </c>
      <c r="C280" s="21"/>
      <c r="D280" s="104" t="s">
        <v>1785</v>
      </c>
      <c r="E280" s="21"/>
      <c r="F280" s="21"/>
      <c r="G280" s="21"/>
      <c r="H280" s="21"/>
      <c r="I280" s="21"/>
      <c r="J280" s="21"/>
      <c r="K280" s="21"/>
      <c r="L280" s="21"/>
      <c r="M280" s="21"/>
      <c r="N280" s="21"/>
      <c r="P280" s="87" t="str">
        <f t="shared" ref="P280:P292" si="19">IF(R280&lt;&gt;"","A","►")</f>
        <v>►</v>
      </c>
      <c r="Q280" s="21"/>
      <c r="R280" s="21"/>
      <c r="S280" s="21"/>
      <c r="T280" s="21"/>
      <c r="U280" s="21"/>
      <c r="V280" s="21"/>
      <c r="W280" s="21"/>
      <c r="X280" s="21"/>
      <c r="Y280" s="21"/>
      <c r="Z280" s="21"/>
      <c r="AA280" s="21"/>
      <c r="AB280" s="63">
        <v>1</v>
      </c>
      <c r="AD280"/>
    </row>
    <row r="281" spans="2:30" ht="18">
      <c r="B281" s="87" t="str">
        <f t="shared" si="18"/>
        <v>►</v>
      </c>
      <c r="C281" s="21"/>
      <c r="D281" s="88"/>
      <c r="E281" s="21"/>
      <c r="F281" s="21"/>
      <c r="G281" s="21"/>
      <c r="H281" s="21"/>
      <c r="I281" s="21"/>
      <c r="J281" s="21"/>
      <c r="K281" s="21"/>
      <c r="L281" s="21"/>
      <c r="M281" s="21"/>
      <c r="N281" s="21"/>
      <c r="P281" s="87" t="str">
        <f t="shared" si="19"/>
        <v>A</v>
      </c>
      <c r="Q281" s="21"/>
      <c r="R281" s="48" t="s">
        <v>1784</v>
      </c>
      <c r="S281" s="21"/>
      <c r="T281" s="21"/>
      <c r="U281" s="21"/>
      <c r="V281" s="21"/>
      <c r="W281" s="21"/>
      <c r="X281" s="21"/>
      <c r="Y281" s="21"/>
      <c r="Z281" s="21"/>
      <c r="AA281" s="21"/>
      <c r="AB281" s="63">
        <v>1</v>
      </c>
      <c r="AD281"/>
    </row>
    <row r="282" spans="2:30" ht="15.75">
      <c r="B282" s="87" t="str">
        <f t="shared" si="18"/>
        <v>►</v>
      </c>
      <c r="C282" s="21"/>
      <c r="D282" s="88"/>
      <c r="E282" s="21"/>
      <c r="F282" s="21"/>
      <c r="G282" s="21"/>
      <c r="H282" s="21"/>
      <c r="I282" s="21"/>
      <c r="J282" s="21"/>
      <c r="K282" s="21"/>
      <c r="L282" s="21"/>
      <c r="M282" s="21"/>
      <c r="N282" s="21"/>
      <c r="P282" s="87" t="str">
        <f t="shared" si="19"/>
        <v>►</v>
      </c>
      <c r="Q282" s="21"/>
      <c r="R282" s="88"/>
      <c r="S282" s="21"/>
      <c r="T282" s="21"/>
      <c r="U282" s="21"/>
      <c r="V282" s="21"/>
      <c r="W282" s="21"/>
      <c r="X282" s="21"/>
      <c r="Y282" s="21"/>
      <c r="Z282" s="21"/>
      <c r="AA282" s="21"/>
      <c r="AB282" s="63">
        <v>1</v>
      </c>
      <c r="AD282"/>
    </row>
    <row r="283" spans="2:30" ht="15.75">
      <c r="B283" s="87" t="str">
        <f t="shared" si="18"/>
        <v>A</v>
      </c>
      <c r="C283" s="21"/>
      <c r="D283" s="231" t="s">
        <v>1783</v>
      </c>
      <c r="E283" s="21"/>
      <c r="F283" s="21"/>
      <c r="G283" s="21"/>
      <c r="H283" s="21"/>
      <c r="I283" s="21"/>
      <c r="J283" s="21"/>
      <c r="K283" s="21"/>
      <c r="L283" s="21"/>
      <c r="M283" s="21"/>
      <c r="N283" s="21"/>
      <c r="P283" s="87" t="str">
        <f t="shared" si="19"/>
        <v>A</v>
      </c>
      <c r="Q283" s="21"/>
      <c r="R283" s="104" t="s">
        <v>1782</v>
      </c>
      <c r="S283" s="21"/>
      <c r="T283" s="21"/>
      <c r="U283" s="21"/>
      <c r="V283" s="21"/>
      <c r="W283" s="21"/>
      <c r="X283" s="21"/>
      <c r="Y283" s="21"/>
      <c r="Z283" s="21"/>
      <c r="AA283" s="21"/>
      <c r="AB283" s="63">
        <v>1</v>
      </c>
      <c r="AD283"/>
    </row>
    <row r="284" spans="2:30" ht="15.75">
      <c r="B284" s="87" t="str">
        <f t="shared" si="18"/>
        <v>A</v>
      </c>
      <c r="C284" s="21"/>
      <c r="D284" s="231" t="s">
        <v>1781</v>
      </c>
      <c r="E284" s="21"/>
      <c r="F284" s="21"/>
      <c r="G284" s="21"/>
      <c r="H284" s="21"/>
      <c r="I284" s="21"/>
      <c r="J284" s="21"/>
      <c r="K284" s="21"/>
      <c r="L284" s="21"/>
      <c r="M284" s="21"/>
      <c r="N284" s="21"/>
      <c r="P284" s="87" t="str">
        <f t="shared" si="19"/>
        <v>A</v>
      </c>
      <c r="Q284" s="21"/>
      <c r="R284" s="104" t="s">
        <v>1780</v>
      </c>
      <c r="S284" s="21"/>
      <c r="T284" s="21"/>
      <c r="U284" s="21"/>
      <c r="V284" s="21"/>
      <c r="W284" s="21"/>
      <c r="X284" s="21"/>
      <c r="Y284" s="21"/>
      <c r="Z284" s="21"/>
      <c r="AA284" s="21"/>
      <c r="AB284" s="63">
        <v>1</v>
      </c>
      <c r="AD284"/>
    </row>
    <row r="285" spans="2:30" ht="15.75">
      <c r="B285" s="87" t="str">
        <f t="shared" si="18"/>
        <v>A</v>
      </c>
      <c r="C285" s="21"/>
      <c r="D285" s="103" t="s">
        <v>1779</v>
      </c>
      <c r="E285" s="21"/>
      <c r="F285" s="21"/>
      <c r="G285" s="21"/>
      <c r="H285" s="21"/>
      <c r="I285" s="21"/>
      <c r="J285" s="21"/>
      <c r="K285" s="21"/>
      <c r="L285" s="21"/>
      <c r="M285" s="21"/>
      <c r="N285" s="21"/>
      <c r="P285" s="87" t="str">
        <f t="shared" si="19"/>
        <v>A</v>
      </c>
      <c r="Q285" s="21"/>
      <c r="R285" s="104" t="s">
        <v>1778</v>
      </c>
      <c r="S285" s="21"/>
      <c r="T285" s="21"/>
      <c r="U285" s="21"/>
      <c r="V285" s="21"/>
      <c r="W285" s="21"/>
      <c r="X285" s="21"/>
      <c r="Y285" s="21"/>
      <c r="Z285" s="21"/>
      <c r="AA285" s="21"/>
      <c r="AB285" s="63">
        <v>1</v>
      </c>
      <c r="AD285"/>
    </row>
    <row r="286" spans="2:30" ht="15.75">
      <c r="B286" s="87" t="str">
        <f t="shared" si="18"/>
        <v>A</v>
      </c>
      <c r="C286" s="21"/>
      <c r="D286" s="103" t="s">
        <v>1777</v>
      </c>
      <c r="E286" s="21"/>
      <c r="F286" s="21"/>
      <c r="G286" s="21"/>
      <c r="H286" s="21"/>
      <c r="I286" s="21"/>
      <c r="J286" s="21"/>
      <c r="K286" s="21"/>
      <c r="L286" s="21"/>
      <c r="M286" s="21"/>
      <c r="N286" s="21"/>
      <c r="P286" s="87" t="str">
        <f t="shared" si="19"/>
        <v>►</v>
      </c>
      <c r="Q286" s="21"/>
      <c r="R286" s="21"/>
      <c r="S286" s="21"/>
      <c r="T286" s="21"/>
      <c r="U286" s="21"/>
      <c r="V286" s="21"/>
      <c r="W286" s="21"/>
      <c r="X286" s="21"/>
      <c r="Y286" s="21"/>
      <c r="Z286" s="21"/>
      <c r="AA286" s="21"/>
      <c r="AB286" s="63">
        <v>1</v>
      </c>
      <c r="AD286"/>
    </row>
    <row r="287" spans="2:30" ht="18">
      <c r="B287" s="87" t="str">
        <f t="shared" si="18"/>
        <v>►</v>
      </c>
      <c r="C287" s="21"/>
      <c r="D287" s="88"/>
      <c r="E287" s="21"/>
      <c r="F287" s="21"/>
      <c r="G287" s="21"/>
      <c r="H287" s="21"/>
      <c r="I287" s="21"/>
      <c r="J287" s="21"/>
      <c r="K287" s="21"/>
      <c r="L287" s="21"/>
      <c r="M287" s="21"/>
      <c r="N287" s="21"/>
      <c r="P287" s="87" t="str">
        <f t="shared" si="19"/>
        <v>A</v>
      </c>
      <c r="Q287" s="21"/>
      <c r="R287" s="48" t="s">
        <v>1636</v>
      </c>
      <c r="S287" s="21"/>
      <c r="T287" s="21"/>
      <c r="U287" s="21"/>
      <c r="V287" s="21"/>
      <c r="W287" s="21"/>
      <c r="X287" s="21"/>
      <c r="Y287" s="21"/>
      <c r="Z287" s="21"/>
      <c r="AA287" s="21"/>
      <c r="AB287" s="63">
        <v>1</v>
      </c>
      <c r="AD287"/>
    </row>
    <row r="288" spans="2:30" ht="15.75">
      <c r="B288" s="87" t="str">
        <f t="shared" si="18"/>
        <v>A</v>
      </c>
      <c r="C288" s="21"/>
      <c r="D288" s="104" t="s">
        <v>1776</v>
      </c>
      <c r="E288" s="21"/>
      <c r="F288" s="21"/>
      <c r="G288" s="21"/>
      <c r="H288" s="21"/>
      <c r="I288" s="21"/>
      <c r="J288" s="21"/>
      <c r="K288" s="21"/>
      <c r="L288" s="21"/>
      <c r="M288" s="21"/>
      <c r="N288" s="21"/>
      <c r="P288" s="87" t="str">
        <f t="shared" si="19"/>
        <v>►</v>
      </c>
      <c r="Q288" s="21"/>
      <c r="R288" s="21"/>
      <c r="S288" s="21"/>
      <c r="T288" s="21"/>
      <c r="U288" s="21"/>
      <c r="V288" s="21"/>
      <c r="W288" s="21"/>
      <c r="X288" s="21"/>
      <c r="Y288" s="21"/>
      <c r="Z288" s="21"/>
      <c r="AA288" s="21"/>
      <c r="AB288" s="63">
        <v>1</v>
      </c>
      <c r="AD288"/>
    </row>
    <row r="289" spans="2:30" ht="15.75">
      <c r="B289" s="87" t="str">
        <f t="shared" si="18"/>
        <v>►</v>
      </c>
      <c r="C289" s="21"/>
      <c r="D289" s="88"/>
      <c r="E289" s="21"/>
      <c r="F289" s="21"/>
      <c r="G289" s="21"/>
      <c r="H289" s="21"/>
      <c r="I289" s="21"/>
      <c r="J289" s="21"/>
      <c r="K289" s="21"/>
      <c r="L289" s="21"/>
      <c r="M289" s="21"/>
      <c r="N289" s="21"/>
      <c r="P289" s="87" t="str">
        <f t="shared" si="19"/>
        <v>A</v>
      </c>
      <c r="Q289" s="21"/>
      <c r="R289" s="21" t="s">
        <v>1775</v>
      </c>
      <c r="S289" s="21"/>
      <c r="T289" s="21"/>
      <c r="U289" s="21"/>
      <c r="V289" s="21"/>
      <c r="W289" s="21"/>
      <c r="X289" s="21"/>
      <c r="Y289" s="21"/>
      <c r="Z289" s="21"/>
      <c r="AA289" s="21"/>
      <c r="AB289" s="63">
        <v>1</v>
      </c>
      <c r="AD289"/>
    </row>
    <row r="290" spans="2:30" ht="15.75">
      <c r="B290" s="87" t="str">
        <f t="shared" si="18"/>
        <v>►</v>
      </c>
      <c r="C290" s="21"/>
      <c r="D290" s="88"/>
      <c r="E290" s="21"/>
      <c r="F290" s="21"/>
      <c r="G290" s="21"/>
      <c r="H290" s="21"/>
      <c r="I290" s="21"/>
      <c r="J290" s="21"/>
      <c r="K290" s="21"/>
      <c r="L290" s="21"/>
      <c r="M290" s="21"/>
      <c r="N290" s="21"/>
      <c r="P290" s="87" t="str">
        <f t="shared" si="19"/>
        <v>A</v>
      </c>
      <c r="Q290" s="21"/>
      <c r="R290" s="21" t="s">
        <v>1774</v>
      </c>
      <c r="S290" s="21"/>
      <c r="T290" s="21"/>
      <c r="U290" s="21"/>
      <c r="V290" s="21"/>
      <c r="W290" s="21"/>
      <c r="X290" s="21"/>
      <c r="Y290" s="21"/>
      <c r="Z290" s="21"/>
      <c r="AA290" s="21"/>
      <c r="AB290" s="63">
        <v>1</v>
      </c>
      <c r="AD290"/>
    </row>
    <row r="291" spans="2:30" ht="15.75">
      <c r="B291" s="87" t="str">
        <f t="shared" si="18"/>
        <v>A</v>
      </c>
      <c r="C291" s="21"/>
      <c r="D291" s="231" t="s">
        <v>1773</v>
      </c>
      <c r="E291" s="21"/>
      <c r="F291" s="21"/>
      <c r="G291" s="21"/>
      <c r="H291" s="21"/>
      <c r="I291" s="21"/>
      <c r="J291" s="21"/>
      <c r="K291" s="21"/>
      <c r="L291" s="21"/>
      <c r="M291" s="21"/>
      <c r="N291" s="21"/>
      <c r="P291" s="87" t="str">
        <f t="shared" si="19"/>
        <v>►</v>
      </c>
      <c r="Q291" s="21"/>
      <c r="R291" s="21"/>
      <c r="S291" s="21"/>
      <c r="T291" s="21"/>
      <c r="U291" s="21"/>
      <c r="V291" s="21"/>
      <c r="W291" s="21"/>
      <c r="X291" s="21"/>
      <c r="Y291" s="21"/>
      <c r="Z291" s="21"/>
      <c r="AA291" s="21"/>
      <c r="AB291" s="63">
        <v>1</v>
      </c>
      <c r="AD291"/>
    </row>
    <row r="292" spans="2:30" ht="15.75">
      <c r="B292" s="87" t="str">
        <f t="shared" si="18"/>
        <v>A</v>
      </c>
      <c r="C292" s="21"/>
      <c r="D292" s="231" t="s">
        <v>1772</v>
      </c>
      <c r="E292" s="21"/>
      <c r="F292" s="21"/>
      <c r="G292" s="21"/>
      <c r="H292" s="21"/>
      <c r="I292" s="21"/>
      <c r="J292" s="21"/>
      <c r="K292" s="21"/>
      <c r="L292" s="21"/>
      <c r="M292" s="21"/>
      <c r="N292" s="21"/>
      <c r="P292" s="87" t="str">
        <f t="shared" si="19"/>
        <v>►</v>
      </c>
      <c r="Q292" s="21"/>
      <c r="R292" s="21"/>
      <c r="S292" s="21"/>
      <c r="T292" s="21"/>
      <c r="U292" s="21"/>
      <c r="V292" s="21"/>
      <c r="W292" s="21"/>
      <c r="X292" s="21"/>
      <c r="Y292" s="21"/>
      <c r="Z292" s="21"/>
      <c r="AA292" s="21"/>
      <c r="AB292" s="63">
        <v>1</v>
      </c>
      <c r="AD292"/>
    </row>
    <row r="293" spans="2:30" ht="15.75">
      <c r="B293" s="87" t="str">
        <f t="shared" si="18"/>
        <v>A</v>
      </c>
      <c r="C293" s="21"/>
      <c r="D293" s="231" t="s">
        <v>1771</v>
      </c>
      <c r="E293" s="21"/>
      <c r="F293" s="21"/>
      <c r="G293" s="21"/>
      <c r="H293" s="21"/>
      <c r="I293" s="21"/>
      <c r="J293" s="21"/>
      <c r="K293" s="21"/>
      <c r="L293" s="21"/>
      <c r="M293" s="21"/>
      <c r="N293" s="21"/>
      <c r="P293" s="274" t="s">
        <v>348</v>
      </c>
      <c r="Q293" s="21"/>
      <c r="R293" s="21"/>
      <c r="S293" s="21"/>
      <c r="T293" s="21"/>
      <c r="U293" s="21"/>
      <c r="V293" s="21"/>
      <c r="W293" s="21"/>
      <c r="X293" s="21"/>
      <c r="Y293" s="21"/>
      <c r="Z293" s="21"/>
      <c r="AA293" s="21"/>
      <c r="AB293" s="63">
        <v>1</v>
      </c>
      <c r="AD293"/>
    </row>
    <row r="294" spans="2:30" ht="15.75">
      <c r="B294" s="87" t="str">
        <f t="shared" si="18"/>
        <v>A</v>
      </c>
      <c r="C294" s="21"/>
      <c r="D294" s="103" t="s">
        <v>1770</v>
      </c>
      <c r="E294" s="21"/>
      <c r="F294" s="21"/>
      <c r="G294" s="21"/>
      <c r="H294" s="21"/>
      <c r="I294" s="21"/>
      <c r="J294" s="21"/>
      <c r="K294" s="21"/>
      <c r="L294" s="21"/>
      <c r="M294" s="21"/>
      <c r="N294" s="21"/>
      <c r="P294" s="274" t="s">
        <v>348</v>
      </c>
      <c r="Q294" s="21" t="s">
        <v>1769</v>
      </c>
      <c r="R294" s="21"/>
      <c r="S294" s="21"/>
      <c r="T294" s="21"/>
      <c r="U294" s="21"/>
      <c r="V294" s="21"/>
      <c r="W294" s="21"/>
      <c r="X294" s="21"/>
      <c r="Y294" s="21"/>
      <c r="Z294" s="21"/>
      <c r="AA294" s="21"/>
      <c r="AB294" s="63">
        <v>1</v>
      </c>
      <c r="AD294"/>
    </row>
    <row r="295" spans="2:30" ht="15.75">
      <c r="B295" s="87" t="str">
        <f t="shared" si="18"/>
        <v>►</v>
      </c>
      <c r="C295" s="21"/>
      <c r="D295" s="21"/>
      <c r="E295" s="21"/>
      <c r="F295" s="21"/>
      <c r="G295" s="21"/>
      <c r="H295" s="21"/>
      <c r="I295" s="21"/>
      <c r="J295" s="21"/>
      <c r="K295" s="21"/>
      <c r="L295" s="21"/>
      <c r="M295" s="21"/>
      <c r="N295" s="21"/>
      <c r="P295" s="87" t="str">
        <f t="shared" ref="P295:P306" si="20">IF(R295&lt;&gt;"","A","►")</f>
        <v>►</v>
      </c>
      <c r="Q295" s="21"/>
      <c r="R295" s="21"/>
      <c r="S295" s="21"/>
      <c r="T295" s="21"/>
      <c r="U295" s="21"/>
      <c r="V295" s="21"/>
      <c r="W295" s="21"/>
      <c r="X295" s="21"/>
      <c r="Y295" s="21"/>
      <c r="Z295" s="21"/>
      <c r="AA295" s="21"/>
      <c r="AB295" s="63">
        <v>1</v>
      </c>
      <c r="AD295"/>
    </row>
    <row r="296" spans="2:30" ht="18">
      <c r="B296" s="87" t="str">
        <f t="shared" si="18"/>
        <v>A</v>
      </c>
      <c r="C296" s="21"/>
      <c r="D296" s="21" t="s">
        <v>1768</v>
      </c>
      <c r="E296" s="21"/>
      <c r="F296" s="21"/>
      <c r="G296" s="21"/>
      <c r="H296" s="21"/>
      <c r="I296" s="21"/>
      <c r="J296" s="21"/>
      <c r="K296" s="21"/>
      <c r="L296" s="21"/>
      <c r="M296" s="21"/>
      <c r="N296" s="21"/>
      <c r="P296" s="87" t="str">
        <f t="shared" si="20"/>
        <v>A</v>
      </c>
      <c r="Q296" s="21"/>
      <c r="R296" s="48" t="s">
        <v>1767</v>
      </c>
      <c r="S296" s="21"/>
      <c r="T296" s="21"/>
      <c r="U296" s="21"/>
      <c r="V296" s="21"/>
      <c r="W296" s="21"/>
      <c r="X296" s="21"/>
      <c r="Y296" s="21"/>
      <c r="Z296" s="21"/>
      <c r="AA296" s="21"/>
      <c r="AB296" s="63">
        <v>1</v>
      </c>
      <c r="AD296"/>
    </row>
    <row r="297" spans="2:30" ht="15.75">
      <c r="B297" s="87" t="str">
        <f t="shared" si="18"/>
        <v>►</v>
      </c>
      <c r="C297" s="21"/>
      <c r="D297" s="21"/>
      <c r="E297" s="21"/>
      <c r="F297" s="21"/>
      <c r="G297" s="21"/>
      <c r="H297" s="21"/>
      <c r="I297" s="21"/>
      <c r="J297" s="21"/>
      <c r="K297" s="21"/>
      <c r="L297" s="21"/>
      <c r="M297" s="21"/>
      <c r="N297" s="21"/>
      <c r="P297" s="87" t="str">
        <f t="shared" si="20"/>
        <v>►</v>
      </c>
      <c r="Q297" s="21"/>
      <c r="R297" s="88"/>
      <c r="S297" s="21"/>
      <c r="T297" s="21"/>
      <c r="U297" s="21"/>
      <c r="V297" s="21"/>
      <c r="W297" s="21"/>
      <c r="X297" s="21"/>
      <c r="Y297" s="21"/>
      <c r="Z297" s="21"/>
      <c r="AA297" s="21"/>
      <c r="AB297" s="63">
        <v>1</v>
      </c>
      <c r="AD297"/>
    </row>
    <row r="298" spans="2:30" ht="15.75">
      <c r="B298" s="274" t="s">
        <v>348</v>
      </c>
      <c r="C298" s="21"/>
      <c r="D298" s="21"/>
      <c r="E298" s="21"/>
      <c r="F298" s="21"/>
      <c r="G298" s="21"/>
      <c r="H298" s="21"/>
      <c r="I298" s="21"/>
      <c r="J298" s="21"/>
      <c r="K298" s="21"/>
      <c r="L298" s="21"/>
      <c r="M298" s="21"/>
      <c r="N298" s="21"/>
      <c r="P298" s="87" t="str">
        <f t="shared" si="20"/>
        <v>A</v>
      </c>
      <c r="Q298" s="21"/>
      <c r="R298" s="104" t="s">
        <v>1751</v>
      </c>
      <c r="S298" s="21"/>
      <c r="T298" s="21"/>
      <c r="U298" s="21"/>
      <c r="V298" s="21"/>
      <c r="W298" s="21"/>
      <c r="X298" s="21"/>
      <c r="Y298" s="21"/>
      <c r="Z298" s="21"/>
      <c r="AA298" s="21"/>
      <c r="AB298" s="63">
        <v>1</v>
      </c>
      <c r="AD298"/>
    </row>
    <row r="299" spans="2:30" ht="15.75">
      <c r="B299" s="274" t="s">
        <v>348</v>
      </c>
      <c r="C299" s="21" t="s">
        <v>1766</v>
      </c>
      <c r="D299" s="21"/>
      <c r="E299" s="21"/>
      <c r="F299" s="21"/>
      <c r="G299" s="21"/>
      <c r="H299" s="21"/>
      <c r="I299" s="21"/>
      <c r="J299" s="21"/>
      <c r="K299" s="21"/>
      <c r="L299" s="21"/>
      <c r="M299" s="21"/>
      <c r="N299" s="21"/>
      <c r="P299" s="87" t="str">
        <f t="shared" si="20"/>
        <v>A</v>
      </c>
      <c r="Q299" s="21"/>
      <c r="R299" s="104" t="s">
        <v>1765</v>
      </c>
      <c r="S299" s="21"/>
      <c r="T299" s="21"/>
      <c r="U299" s="21"/>
      <c r="V299" s="21"/>
      <c r="W299" s="21"/>
      <c r="X299" s="21"/>
      <c r="Y299" s="21"/>
      <c r="Z299" s="21"/>
      <c r="AA299" s="21"/>
      <c r="AB299" s="63">
        <v>1</v>
      </c>
      <c r="AD299"/>
    </row>
    <row r="300" spans="2:30" ht="15.75">
      <c r="B300" s="87" t="str">
        <f t="shared" ref="B300:B314" si="21">IF(D300&lt;&gt;"","A","►")</f>
        <v>A</v>
      </c>
      <c r="C300" s="21"/>
      <c r="D300" s="21" t="s">
        <v>1764</v>
      </c>
      <c r="E300" s="21"/>
      <c r="F300" s="21"/>
      <c r="G300" s="21"/>
      <c r="H300" s="21"/>
      <c r="I300" s="21"/>
      <c r="J300" s="21"/>
      <c r="K300" s="21"/>
      <c r="L300" s="21"/>
      <c r="M300" s="21"/>
      <c r="N300" s="21"/>
      <c r="P300" s="87" t="str">
        <f t="shared" si="20"/>
        <v>A</v>
      </c>
      <c r="Q300" s="21"/>
      <c r="R300" s="104" t="s">
        <v>1709</v>
      </c>
      <c r="S300" s="21"/>
      <c r="T300" s="21"/>
      <c r="U300" s="21"/>
      <c r="V300" s="21"/>
      <c r="W300" s="21"/>
      <c r="X300" s="21"/>
      <c r="Y300" s="21"/>
      <c r="Z300" s="21"/>
      <c r="AA300" s="21"/>
      <c r="AB300" s="63">
        <v>1</v>
      </c>
      <c r="AD300"/>
    </row>
    <row r="301" spans="2:30" ht="18">
      <c r="B301" s="87" t="str">
        <f t="shared" si="21"/>
        <v>A</v>
      </c>
      <c r="C301" s="21"/>
      <c r="D301" s="48" t="s">
        <v>1763</v>
      </c>
      <c r="E301" s="21"/>
      <c r="F301" s="21"/>
      <c r="G301" s="21"/>
      <c r="H301" s="21"/>
      <c r="I301" s="21"/>
      <c r="J301" s="21"/>
      <c r="K301" s="21"/>
      <c r="L301" s="21"/>
      <c r="M301" s="21"/>
      <c r="N301" s="21"/>
      <c r="P301" s="87" t="str">
        <f t="shared" si="20"/>
        <v>►</v>
      </c>
      <c r="Q301" s="21"/>
      <c r="R301" s="21"/>
      <c r="S301" s="21"/>
      <c r="T301" s="21"/>
      <c r="U301" s="21"/>
      <c r="V301" s="21"/>
      <c r="W301" s="21"/>
      <c r="X301" s="21"/>
      <c r="Y301" s="21"/>
      <c r="Z301" s="21"/>
      <c r="AA301" s="21"/>
      <c r="AB301" s="63">
        <v>1</v>
      </c>
      <c r="AD301"/>
    </row>
    <row r="302" spans="2:30" ht="18">
      <c r="B302" s="87" t="str">
        <f t="shared" si="21"/>
        <v>►</v>
      </c>
      <c r="C302" s="21"/>
      <c r="D302" s="88"/>
      <c r="E302" s="21"/>
      <c r="F302" s="21"/>
      <c r="G302" s="21"/>
      <c r="H302" s="21"/>
      <c r="I302" s="21"/>
      <c r="J302" s="21"/>
      <c r="K302" s="21"/>
      <c r="L302" s="21"/>
      <c r="M302" s="21"/>
      <c r="N302" s="21"/>
      <c r="P302" s="87" t="str">
        <f t="shared" si="20"/>
        <v>A</v>
      </c>
      <c r="Q302" s="21"/>
      <c r="R302" s="48" t="s">
        <v>1636</v>
      </c>
      <c r="S302" s="21"/>
      <c r="T302" s="21"/>
      <c r="U302" s="21"/>
      <c r="V302" s="21"/>
      <c r="W302" s="21"/>
      <c r="X302" s="21"/>
      <c r="Y302" s="21"/>
      <c r="Z302" s="21"/>
      <c r="AA302" s="21"/>
      <c r="AB302" s="63">
        <v>1</v>
      </c>
      <c r="AD302"/>
    </row>
    <row r="303" spans="2:30" ht="15.75">
      <c r="B303" s="87" t="str">
        <f t="shared" si="21"/>
        <v>A</v>
      </c>
      <c r="C303" s="21"/>
      <c r="D303" s="88" t="s">
        <v>1762</v>
      </c>
      <c r="E303" s="21"/>
      <c r="F303" s="21"/>
      <c r="G303" s="21"/>
      <c r="H303" s="21"/>
      <c r="I303" s="21"/>
      <c r="J303" s="21"/>
      <c r="K303" s="21"/>
      <c r="L303" s="21"/>
      <c r="M303" s="21"/>
      <c r="N303" s="21"/>
      <c r="P303" s="87" t="str">
        <f t="shared" si="20"/>
        <v>►</v>
      </c>
      <c r="Q303" s="21"/>
      <c r="R303" s="21"/>
      <c r="S303" s="21"/>
      <c r="T303" s="21"/>
      <c r="U303" s="21"/>
      <c r="V303" s="21"/>
      <c r="W303" s="21"/>
      <c r="X303" s="21"/>
      <c r="Y303" s="21"/>
      <c r="Z303" s="21"/>
      <c r="AA303" s="21"/>
      <c r="AB303" s="63">
        <v>1</v>
      </c>
      <c r="AD303"/>
    </row>
    <row r="304" spans="2:30" ht="15.75">
      <c r="B304" s="87" t="str">
        <f t="shared" si="21"/>
        <v>►</v>
      </c>
      <c r="C304" s="21"/>
      <c r="D304" s="21"/>
      <c r="E304" s="21"/>
      <c r="F304" s="21"/>
      <c r="G304" s="21"/>
      <c r="H304" s="21"/>
      <c r="I304" s="21"/>
      <c r="J304" s="21"/>
      <c r="K304" s="21"/>
      <c r="L304" s="21"/>
      <c r="M304" s="21"/>
      <c r="N304" s="21"/>
      <c r="P304" s="87" t="str">
        <f t="shared" si="20"/>
        <v>A</v>
      </c>
      <c r="Q304" s="21"/>
      <c r="R304" s="21" t="s">
        <v>1761</v>
      </c>
      <c r="S304" s="21"/>
      <c r="T304" s="21"/>
      <c r="U304" s="21"/>
      <c r="V304" s="21"/>
      <c r="W304" s="21"/>
      <c r="X304" s="21"/>
      <c r="Y304" s="21"/>
      <c r="Z304" s="21"/>
      <c r="AA304" s="21"/>
      <c r="AB304" s="63">
        <v>1</v>
      </c>
      <c r="AD304"/>
    </row>
    <row r="305" spans="2:30" ht="18">
      <c r="B305" s="87" t="str">
        <f t="shared" si="21"/>
        <v>A</v>
      </c>
      <c r="C305" s="21"/>
      <c r="D305" s="48" t="s">
        <v>1760</v>
      </c>
      <c r="E305" s="21"/>
      <c r="F305" s="21"/>
      <c r="G305" s="21"/>
      <c r="H305" s="21"/>
      <c r="I305" s="21"/>
      <c r="J305" s="21"/>
      <c r="K305" s="21"/>
      <c r="L305" s="21"/>
      <c r="M305" s="21"/>
      <c r="N305" s="21"/>
      <c r="P305" s="87" t="str">
        <f t="shared" si="20"/>
        <v>A</v>
      </c>
      <c r="Q305" s="21"/>
      <c r="R305" s="21" t="s">
        <v>1759</v>
      </c>
      <c r="S305" s="21"/>
      <c r="T305" s="21"/>
      <c r="U305" s="21"/>
      <c r="V305" s="21"/>
      <c r="W305" s="21"/>
      <c r="X305" s="21"/>
      <c r="Y305" s="21"/>
      <c r="Z305" s="21"/>
      <c r="AA305" s="21"/>
      <c r="AB305" s="63">
        <v>1</v>
      </c>
      <c r="AD305"/>
    </row>
    <row r="306" spans="2:30" ht="15.75">
      <c r="B306" s="87" t="str">
        <f t="shared" si="21"/>
        <v>►</v>
      </c>
      <c r="C306" s="21"/>
      <c r="D306" s="88"/>
      <c r="E306" s="21"/>
      <c r="F306" s="21"/>
      <c r="G306" s="21"/>
      <c r="H306" s="21"/>
      <c r="I306" s="21"/>
      <c r="J306" s="21"/>
      <c r="K306" s="21"/>
      <c r="L306" s="21"/>
      <c r="M306" s="21"/>
      <c r="N306" s="21"/>
      <c r="P306" s="87" t="str">
        <f t="shared" si="20"/>
        <v>►</v>
      </c>
      <c r="Q306" s="21"/>
      <c r="R306" s="21"/>
      <c r="S306" s="21"/>
      <c r="T306" s="21"/>
      <c r="U306" s="21"/>
      <c r="V306" s="21"/>
      <c r="W306" s="21"/>
      <c r="X306" s="21"/>
      <c r="Y306" s="21"/>
      <c r="Z306" s="21"/>
      <c r="AA306" s="21"/>
      <c r="AB306" s="63">
        <v>1</v>
      </c>
      <c r="AD306"/>
    </row>
    <row r="307" spans="2:30" ht="15.75">
      <c r="B307" s="87" t="str">
        <f t="shared" si="21"/>
        <v>A</v>
      </c>
      <c r="C307" s="21"/>
      <c r="D307" s="104" t="s">
        <v>1758</v>
      </c>
      <c r="E307" s="21"/>
      <c r="F307" s="21"/>
      <c r="G307" s="21"/>
      <c r="H307" s="21"/>
      <c r="I307" s="21"/>
      <c r="J307" s="21"/>
      <c r="K307" s="21"/>
      <c r="L307" s="21"/>
      <c r="M307" s="21"/>
      <c r="N307" s="21"/>
      <c r="P307" s="274" t="s">
        <v>348</v>
      </c>
      <c r="Q307" s="21"/>
      <c r="R307" s="21"/>
      <c r="S307" s="21"/>
      <c r="T307" s="21"/>
      <c r="U307" s="21"/>
      <c r="V307" s="21"/>
      <c r="W307" s="21"/>
      <c r="X307" s="21"/>
      <c r="Y307" s="21"/>
      <c r="Z307" s="21"/>
      <c r="AA307" s="21"/>
      <c r="AB307" s="63">
        <v>1</v>
      </c>
      <c r="AD307"/>
    </row>
    <row r="308" spans="2:30" ht="15.75">
      <c r="B308" s="87" t="str">
        <f t="shared" si="21"/>
        <v>A</v>
      </c>
      <c r="C308" s="21"/>
      <c r="D308" s="104" t="s">
        <v>1757</v>
      </c>
      <c r="E308" s="21"/>
      <c r="F308" s="21"/>
      <c r="G308" s="21"/>
      <c r="H308" s="21"/>
      <c r="I308" s="21"/>
      <c r="J308" s="21"/>
      <c r="K308" s="21"/>
      <c r="L308" s="21"/>
      <c r="M308" s="21"/>
      <c r="N308" s="21"/>
      <c r="P308" s="274" t="s">
        <v>348</v>
      </c>
      <c r="Q308" s="21" t="s">
        <v>1756</v>
      </c>
      <c r="R308" s="21"/>
      <c r="S308" s="21"/>
      <c r="T308" s="21"/>
      <c r="U308" s="21"/>
      <c r="V308" s="21"/>
      <c r="W308" s="21"/>
      <c r="X308" s="21"/>
      <c r="Y308" s="21"/>
      <c r="Z308" s="21"/>
      <c r="AA308" s="21"/>
      <c r="AB308" s="63">
        <v>1</v>
      </c>
      <c r="AD308"/>
    </row>
    <row r="309" spans="2:30" ht="15.75">
      <c r="B309" s="87" t="str">
        <f t="shared" si="21"/>
        <v>A</v>
      </c>
      <c r="C309" s="21"/>
      <c r="D309" s="104" t="s">
        <v>1755</v>
      </c>
      <c r="E309" s="21"/>
      <c r="F309" s="21"/>
      <c r="G309" s="21"/>
      <c r="H309" s="21"/>
      <c r="I309" s="21"/>
      <c r="J309" s="21"/>
      <c r="K309" s="21"/>
      <c r="L309" s="21"/>
      <c r="M309" s="21"/>
      <c r="N309" s="21"/>
      <c r="P309" s="87" t="str">
        <f t="shared" ref="P309:P322" si="22">IF(R309&lt;&gt;"","A","►")</f>
        <v>►</v>
      </c>
      <c r="Q309" s="21"/>
      <c r="R309" s="21"/>
      <c r="S309" s="21"/>
      <c r="T309" s="21"/>
      <c r="U309" s="21"/>
      <c r="V309" s="21"/>
      <c r="W309" s="21"/>
      <c r="X309" s="21"/>
      <c r="Y309" s="21"/>
      <c r="Z309" s="21"/>
      <c r="AA309" s="21"/>
      <c r="AB309" s="63">
        <v>1</v>
      </c>
      <c r="AD309"/>
    </row>
    <row r="310" spans="2:30" ht="18">
      <c r="B310" s="87" t="str">
        <f t="shared" si="21"/>
        <v>►</v>
      </c>
      <c r="C310" s="21"/>
      <c r="D310" s="21"/>
      <c r="E310" s="21"/>
      <c r="F310" s="21"/>
      <c r="G310" s="21"/>
      <c r="H310" s="21"/>
      <c r="I310" s="21"/>
      <c r="J310" s="21"/>
      <c r="K310" s="21"/>
      <c r="L310" s="21"/>
      <c r="M310" s="21"/>
      <c r="N310" s="21"/>
      <c r="P310" s="87" t="str">
        <f t="shared" si="22"/>
        <v>A</v>
      </c>
      <c r="Q310" s="21"/>
      <c r="R310" s="48" t="s">
        <v>1754</v>
      </c>
      <c r="S310" s="21"/>
      <c r="T310" s="21"/>
      <c r="U310" s="21"/>
      <c r="V310" s="21"/>
      <c r="W310" s="21"/>
      <c r="X310" s="21"/>
      <c r="Y310" s="21"/>
      <c r="Z310" s="21"/>
      <c r="AA310" s="21"/>
      <c r="AB310" s="63">
        <v>1</v>
      </c>
      <c r="AD310"/>
    </row>
    <row r="311" spans="2:30" ht="15.75">
      <c r="B311" s="87" t="str">
        <f t="shared" si="21"/>
        <v>A</v>
      </c>
      <c r="C311" s="21"/>
      <c r="D311" s="21" t="s">
        <v>1753</v>
      </c>
      <c r="E311" s="21"/>
      <c r="F311" s="21"/>
      <c r="G311" s="21"/>
      <c r="H311" s="21"/>
      <c r="I311" s="21"/>
      <c r="J311" s="21"/>
      <c r="K311" s="21"/>
      <c r="L311" s="21"/>
      <c r="M311" s="21"/>
      <c r="N311" s="21"/>
      <c r="P311" s="87" t="str">
        <f t="shared" si="22"/>
        <v>►</v>
      </c>
      <c r="Q311" s="21"/>
      <c r="R311" s="88"/>
      <c r="S311" s="21"/>
      <c r="T311" s="21"/>
      <c r="U311" s="21"/>
      <c r="V311" s="21"/>
      <c r="W311" s="21"/>
      <c r="X311" s="21"/>
      <c r="Y311" s="21"/>
      <c r="Z311" s="21"/>
      <c r="AA311" s="21"/>
      <c r="AB311" s="63">
        <v>1</v>
      </c>
      <c r="AD311"/>
    </row>
    <row r="312" spans="2:30" ht="15.75">
      <c r="B312" s="87" t="str">
        <f t="shared" si="21"/>
        <v>A</v>
      </c>
      <c r="C312" s="21"/>
      <c r="D312" s="21" t="s">
        <v>1752</v>
      </c>
      <c r="E312" s="21"/>
      <c r="F312" s="21"/>
      <c r="G312" s="21"/>
      <c r="H312" s="21"/>
      <c r="I312" s="21"/>
      <c r="J312" s="21"/>
      <c r="K312" s="21"/>
      <c r="L312" s="21"/>
      <c r="M312" s="21"/>
      <c r="N312" s="21"/>
      <c r="P312" s="87" t="str">
        <f t="shared" si="22"/>
        <v>A</v>
      </c>
      <c r="Q312" s="21"/>
      <c r="R312" s="104" t="s">
        <v>1751</v>
      </c>
      <c r="S312" s="21"/>
      <c r="T312" s="21"/>
      <c r="U312" s="21"/>
      <c r="V312" s="21"/>
      <c r="W312" s="21"/>
      <c r="X312" s="21"/>
      <c r="Y312" s="21"/>
      <c r="Z312" s="21"/>
      <c r="AA312" s="21"/>
      <c r="AB312" s="63">
        <v>1</v>
      </c>
      <c r="AD312"/>
    </row>
    <row r="313" spans="2:30" ht="15.75">
      <c r="B313" s="87" t="str">
        <f t="shared" si="21"/>
        <v>►</v>
      </c>
      <c r="C313" s="21"/>
      <c r="D313" s="21"/>
      <c r="E313" s="21"/>
      <c r="F313" s="21"/>
      <c r="G313" s="21"/>
      <c r="H313" s="21"/>
      <c r="I313" s="21"/>
      <c r="J313" s="21"/>
      <c r="K313" s="21"/>
      <c r="L313" s="21"/>
      <c r="M313" s="21"/>
      <c r="N313" s="21"/>
      <c r="P313" s="87" t="str">
        <f t="shared" si="22"/>
        <v>A</v>
      </c>
      <c r="Q313" s="21"/>
      <c r="R313" s="104" t="s">
        <v>1750</v>
      </c>
      <c r="S313" s="21"/>
      <c r="T313" s="21"/>
      <c r="U313" s="21"/>
      <c r="V313" s="21"/>
      <c r="W313" s="21"/>
      <c r="X313" s="21"/>
      <c r="Y313" s="21"/>
      <c r="Z313" s="21"/>
      <c r="AA313" s="21"/>
      <c r="AB313" s="63">
        <v>1</v>
      </c>
      <c r="AD313"/>
    </row>
    <row r="314" spans="2:30" ht="15.75">
      <c r="B314" s="87" t="str">
        <f t="shared" si="21"/>
        <v>►</v>
      </c>
      <c r="C314" s="21"/>
      <c r="D314" s="21"/>
      <c r="E314" s="21"/>
      <c r="F314" s="21"/>
      <c r="G314" s="21"/>
      <c r="H314" s="21"/>
      <c r="I314" s="21"/>
      <c r="J314" s="21"/>
      <c r="K314" s="21"/>
      <c r="L314" s="21"/>
      <c r="M314" s="21"/>
      <c r="N314" s="21"/>
      <c r="P314" s="87" t="str">
        <f t="shared" si="22"/>
        <v>A</v>
      </c>
      <c r="Q314" s="21"/>
      <c r="R314" s="104" t="s">
        <v>1749</v>
      </c>
      <c r="S314" s="21"/>
      <c r="T314" s="21"/>
      <c r="U314" s="21"/>
      <c r="V314" s="21"/>
      <c r="W314" s="21"/>
      <c r="X314" s="21"/>
      <c r="Y314" s="21"/>
      <c r="Z314" s="21"/>
      <c r="AA314" s="21"/>
      <c r="AB314" s="63">
        <v>1</v>
      </c>
      <c r="AD314"/>
    </row>
    <row r="315" spans="2:30" ht="15.75">
      <c r="B315" s="274" t="s">
        <v>348</v>
      </c>
      <c r="C315" s="21"/>
      <c r="D315" s="21"/>
      <c r="E315" s="21"/>
      <c r="F315" s="21"/>
      <c r="G315" s="21"/>
      <c r="H315" s="21"/>
      <c r="I315" s="21"/>
      <c r="J315" s="21"/>
      <c r="K315" s="21"/>
      <c r="L315" s="21"/>
      <c r="M315" s="21"/>
      <c r="N315" s="21"/>
      <c r="P315" s="87" t="str">
        <f t="shared" si="22"/>
        <v>►</v>
      </c>
      <c r="Q315" s="21"/>
      <c r="R315" s="21"/>
      <c r="S315" s="21"/>
      <c r="T315" s="21"/>
      <c r="U315" s="21"/>
      <c r="V315" s="21"/>
      <c r="W315" s="21"/>
      <c r="X315" s="21"/>
      <c r="Y315" s="21"/>
      <c r="Z315" s="21"/>
      <c r="AA315" s="21"/>
      <c r="AB315" s="63">
        <v>1</v>
      </c>
      <c r="AD315"/>
    </row>
    <row r="316" spans="2:30" ht="18">
      <c r="B316" s="274" t="s">
        <v>348</v>
      </c>
      <c r="C316" s="21" t="s">
        <v>1748</v>
      </c>
      <c r="D316" s="21"/>
      <c r="E316" s="21"/>
      <c r="F316" s="21"/>
      <c r="G316" s="21"/>
      <c r="H316" s="21"/>
      <c r="I316" s="21"/>
      <c r="J316" s="21"/>
      <c r="K316" s="21"/>
      <c r="L316" s="21"/>
      <c r="M316" s="21"/>
      <c r="N316" s="21"/>
      <c r="P316" s="87" t="str">
        <f t="shared" si="22"/>
        <v>A</v>
      </c>
      <c r="Q316" s="21"/>
      <c r="R316" s="48" t="s">
        <v>1636</v>
      </c>
      <c r="S316" s="21"/>
      <c r="T316" s="21"/>
      <c r="U316" s="21"/>
      <c r="V316" s="21"/>
      <c r="W316" s="21"/>
      <c r="X316" s="21"/>
      <c r="Y316" s="21"/>
      <c r="Z316" s="21"/>
      <c r="AA316" s="21"/>
      <c r="AB316" s="63">
        <v>1</v>
      </c>
      <c r="AD316"/>
    </row>
    <row r="317" spans="2:30" ht="15.75">
      <c r="B317" s="87" t="str">
        <f t="shared" ref="B317:B330" si="23">IF(D317&lt;&gt;"","A","►")</f>
        <v>A</v>
      </c>
      <c r="C317" s="21"/>
      <c r="D317" s="21" t="s">
        <v>1747</v>
      </c>
      <c r="E317" s="21"/>
      <c r="F317" s="21"/>
      <c r="G317" s="21"/>
      <c r="H317" s="21"/>
      <c r="I317" s="21"/>
      <c r="J317" s="21"/>
      <c r="K317" s="21"/>
      <c r="L317" s="21"/>
      <c r="M317" s="21"/>
      <c r="N317" s="21"/>
      <c r="P317" s="87" t="str">
        <f t="shared" si="22"/>
        <v>►</v>
      </c>
      <c r="Q317" s="21"/>
      <c r="R317" s="21"/>
      <c r="S317" s="21"/>
      <c r="T317" s="21"/>
      <c r="U317" s="21"/>
      <c r="V317" s="21"/>
      <c r="W317" s="21"/>
      <c r="X317" s="21"/>
      <c r="Y317" s="21"/>
      <c r="Z317" s="21"/>
      <c r="AA317" s="21"/>
      <c r="AB317" s="63">
        <v>1</v>
      </c>
      <c r="AD317"/>
    </row>
    <row r="318" spans="2:30" ht="15.75">
      <c r="B318" s="87" t="str">
        <f t="shared" si="23"/>
        <v>A</v>
      </c>
      <c r="C318" s="21"/>
      <c r="D318" s="21" t="s">
        <v>1746</v>
      </c>
      <c r="E318" s="21"/>
      <c r="F318" s="21"/>
      <c r="G318" s="21"/>
      <c r="H318" s="21"/>
      <c r="I318" s="21"/>
      <c r="J318" s="21"/>
      <c r="K318" s="21"/>
      <c r="L318" s="21"/>
      <c r="M318" s="21"/>
      <c r="N318" s="21"/>
      <c r="P318" s="87" t="str">
        <f t="shared" si="22"/>
        <v>A</v>
      </c>
      <c r="Q318" s="21"/>
      <c r="R318" s="21" t="s">
        <v>1745</v>
      </c>
      <c r="S318" s="21"/>
      <c r="T318" s="21"/>
      <c r="U318" s="21"/>
      <c r="V318" s="21"/>
      <c r="W318" s="21"/>
      <c r="X318" s="21"/>
      <c r="Y318" s="21"/>
      <c r="Z318" s="21"/>
      <c r="AA318" s="21"/>
      <c r="AB318" s="63">
        <v>1</v>
      </c>
      <c r="AD318"/>
    </row>
    <row r="319" spans="2:30" ht="18">
      <c r="B319" s="87" t="str">
        <f t="shared" si="23"/>
        <v>A</v>
      </c>
      <c r="C319" s="21"/>
      <c r="D319" s="48" t="s">
        <v>1744</v>
      </c>
      <c r="E319" s="21"/>
      <c r="F319" s="21"/>
      <c r="G319" s="21"/>
      <c r="H319" s="21"/>
      <c r="I319" s="21"/>
      <c r="J319" s="21"/>
      <c r="K319" s="21"/>
      <c r="L319" s="21"/>
      <c r="M319" s="21"/>
      <c r="N319" s="21"/>
      <c r="P319" s="87" t="str">
        <f t="shared" si="22"/>
        <v>A</v>
      </c>
      <c r="Q319" s="21"/>
      <c r="R319" s="21" t="s">
        <v>1743</v>
      </c>
      <c r="S319" s="21"/>
      <c r="T319" s="21"/>
      <c r="U319" s="21"/>
      <c r="V319" s="21"/>
      <c r="W319" s="21"/>
      <c r="X319" s="21"/>
      <c r="Y319" s="21"/>
      <c r="Z319" s="21"/>
      <c r="AA319" s="21"/>
      <c r="AB319" s="63">
        <v>1</v>
      </c>
      <c r="AD319"/>
    </row>
    <row r="320" spans="2:30" ht="15.75">
      <c r="B320" s="87" t="str">
        <f t="shared" si="23"/>
        <v>►</v>
      </c>
      <c r="C320" s="21"/>
      <c r="D320" s="88"/>
      <c r="E320" s="21"/>
      <c r="F320" s="21"/>
      <c r="G320" s="21"/>
      <c r="H320" s="21"/>
      <c r="I320" s="21"/>
      <c r="J320" s="21"/>
      <c r="K320" s="21"/>
      <c r="L320" s="21"/>
      <c r="M320" s="21"/>
      <c r="N320" s="21"/>
      <c r="P320" s="87" t="str">
        <f t="shared" si="22"/>
        <v>►</v>
      </c>
      <c r="Q320" s="21"/>
      <c r="R320" s="21"/>
      <c r="S320" s="21"/>
      <c r="T320" s="21"/>
      <c r="U320" s="21"/>
      <c r="V320" s="21"/>
      <c r="W320" s="21"/>
      <c r="X320" s="21"/>
      <c r="Y320" s="21"/>
      <c r="Z320" s="21"/>
      <c r="AA320" s="21"/>
      <c r="AB320" s="63">
        <v>1</v>
      </c>
      <c r="AD320"/>
    </row>
    <row r="321" spans="2:30" ht="15.75">
      <c r="B321" s="87" t="str">
        <f t="shared" si="23"/>
        <v>A</v>
      </c>
      <c r="C321" s="21"/>
      <c r="D321" s="104" t="s">
        <v>1742</v>
      </c>
      <c r="E321" s="21"/>
      <c r="F321" s="21"/>
      <c r="G321" s="21"/>
      <c r="H321" s="21"/>
      <c r="I321" s="21"/>
      <c r="J321" s="21"/>
      <c r="K321" s="21"/>
      <c r="L321" s="21"/>
      <c r="M321" s="21"/>
      <c r="N321" s="21"/>
      <c r="P321" s="87" t="str">
        <f t="shared" si="22"/>
        <v>►</v>
      </c>
      <c r="Q321" s="21"/>
      <c r="R321" s="21"/>
      <c r="S321" s="21"/>
      <c r="T321" s="21"/>
      <c r="U321" s="21"/>
      <c r="V321" s="21"/>
      <c r="W321" s="21"/>
      <c r="X321" s="21"/>
      <c r="Y321" s="21"/>
      <c r="Z321" s="21"/>
      <c r="AA321" s="21"/>
      <c r="AB321" s="63">
        <v>1</v>
      </c>
      <c r="AD321"/>
    </row>
    <row r="322" spans="2:30" ht="15.75">
      <c r="B322" s="87" t="str">
        <f t="shared" si="23"/>
        <v>A</v>
      </c>
      <c r="C322" s="21"/>
      <c r="D322" s="104" t="s">
        <v>1741</v>
      </c>
      <c r="E322" s="21"/>
      <c r="F322" s="21"/>
      <c r="G322" s="21"/>
      <c r="H322" s="21"/>
      <c r="I322" s="21"/>
      <c r="J322" s="21"/>
      <c r="K322" s="21"/>
      <c r="L322" s="21"/>
      <c r="M322" s="21"/>
      <c r="N322" s="21"/>
      <c r="P322" s="87" t="str">
        <f t="shared" si="22"/>
        <v>►</v>
      </c>
      <c r="Q322" s="21"/>
      <c r="R322" s="21"/>
      <c r="S322" s="21"/>
      <c r="T322" s="21"/>
      <c r="U322" s="21"/>
      <c r="V322" s="21"/>
      <c r="W322" s="21"/>
      <c r="X322" s="21"/>
      <c r="Y322" s="21"/>
      <c r="Z322" s="21"/>
      <c r="AA322" s="21"/>
      <c r="AB322" s="63">
        <v>1</v>
      </c>
      <c r="AD322"/>
    </row>
    <row r="323" spans="2:30" ht="15.75">
      <c r="B323" s="87" t="str">
        <f t="shared" si="23"/>
        <v>A</v>
      </c>
      <c r="C323" s="21"/>
      <c r="D323" s="104" t="s">
        <v>1740</v>
      </c>
      <c r="E323" s="21"/>
      <c r="F323" s="21"/>
      <c r="G323" s="21"/>
      <c r="H323" s="21"/>
      <c r="I323" s="21"/>
      <c r="J323" s="21"/>
      <c r="K323" s="21"/>
      <c r="L323" s="21"/>
      <c r="M323" s="21"/>
      <c r="N323" s="21"/>
      <c r="P323" s="274" t="s">
        <v>348</v>
      </c>
      <c r="Q323" s="21"/>
      <c r="R323" s="21"/>
      <c r="S323" s="21"/>
      <c r="T323" s="21"/>
      <c r="U323" s="21"/>
      <c r="V323" s="21"/>
      <c r="W323" s="21"/>
      <c r="X323" s="21"/>
      <c r="Y323" s="21"/>
      <c r="Z323" s="21"/>
      <c r="AA323" s="21"/>
      <c r="AB323" s="63">
        <v>1</v>
      </c>
      <c r="AD323"/>
    </row>
    <row r="324" spans="2:30" ht="15.75">
      <c r="B324" s="87" t="str">
        <f t="shared" si="23"/>
        <v>A</v>
      </c>
      <c r="C324" s="21"/>
      <c r="D324" s="88" t="s">
        <v>1739</v>
      </c>
      <c r="E324" s="21"/>
      <c r="F324" s="21"/>
      <c r="G324" s="21"/>
      <c r="H324" s="21"/>
      <c r="I324" s="21"/>
      <c r="J324" s="21"/>
      <c r="K324" s="21"/>
      <c r="L324" s="21"/>
      <c r="M324" s="21"/>
      <c r="N324" s="21"/>
      <c r="P324" s="274" t="s">
        <v>348</v>
      </c>
      <c r="Q324" s="21" t="s">
        <v>1738</v>
      </c>
      <c r="R324" s="21"/>
      <c r="S324" s="21"/>
      <c r="T324" s="21"/>
      <c r="U324" s="21"/>
      <c r="V324" s="21"/>
      <c r="W324" s="21"/>
      <c r="X324" s="21"/>
      <c r="Y324" s="21"/>
      <c r="Z324" s="21"/>
      <c r="AA324" s="21"/>
      <c r="AB324" s="63">
        <v>1</v>
      </c>
      <c r="AD324"/>
    </row>
    <row r="325" spans="2:30" ht="15.75">
      <c r="B325" s="87" t="str">
        <f t="shared" si="23"/>
        <v>A</v>
      </c>
      <c r="C325" s="21"/>
      <c r="D325" s="88" t="s">
        <v>1737</v>
      </c>
      <c r="E325" s="21"/>
      <c r="F325" s="21"/>
      <c r="G325" s="21"/>
      <c r="H325" s="21"/>
      <c r="I325" s="21"/>
      <c r="J325" s="21"/>
      <c r="K325" s="21"/>
      <c r="L325" s="21"/>
      <c r="M325" s="21"/>
      <c r="N325" s="21"/>
      <c r="P325" s="87" t="str">
        <f t="shared" ref="P325:P335" si="24">IF(R325&lt;&gt;"","A","►")</f>
        <v>A</v>
      </c>
      <c r="Q325" s="21"/>
      <c r="R325" s="21" t="s">
        <v>1736</v>
      </c>
      <c r="S325" s="21"/>
      <c r="T325" s="21"/>
      <c r="U325" s="21"/>
      <c r="V325" s="21"/>
      <c r="W325" s="21"/>
      <c r="X325" s="21"/>
      <c r="Y325" s="21"/>
      <c r="Z325" s="21"/>
      <c r="AA325" s="21"/>
      <c r="AB325" s="63">
        <v>1</v>
      </c>
      <c r="AD325"/>
    </row>
    <row r="326" spans="2:30" ht="18">
      <c r="B326" s="87" t="str">
        <f t="shared" si="23"/>
        <v>►</v>
      </c>
      <c r="C326" s="21"/>
      <c r="D326" s="21"/>
      <c r="E326" s="21"/>
      <c r="F326" s="21"/>
      <c r="G326" s="21"/>
      <c r="H326" s="21"/>
      <c r="I326" s="21"/>
      <c r="J326" s="21"/>
      <c r="K326" s="21"/>
      <c r="L326" s="21"/>
      <c r="M326" s="21"/>
      <c r="N326" s="21"/>
      <c r="P326" s="87" t="str">
        <f t="shared" si="24"/>
        <v>A</v>
      </c>
      <c r="Q326" s="21"/>
      <c r="R326" s="48" t="s">
        <v>1735</v>
      </c>
      <c r="S326" s="21"/>
      <c r="T326" s="21"/>
      <c r="U326" s="21"/>
      <c r="V326" s="21"/>
      <c r="W326" s="21"/>
      <c r="X326" s="21"/>
      <c r="Y326" s="21"/>
      <c r="Z326" s="21"/>
      <c r="AA326" s="21"/>
      <c r="AB326" s="63">
        <v>1</v>
      </c>
      <c r="AD326"/>
    </row>
    <row r="327" spans="2:30" ht="15.75">
      <c r="B327" s="87" t="str">
        <f t="shared" si="23"/>
        <v>A</v>
      </c>
      <c r="C327" s="21"/>
      <c r="D327" s="21" t="s">
        <v>1734</v>
      </c>
      <c r="E327" s="21"/>
      <c r="F327" s="21"/>
      <c r="G327" s="21"/>
      <c r="H327" s="21"/>
      <c r="I327" s="21"/>
      <c r="J327" s="21"/>
      <c r="K327" s="21"/>
      <c r="L327" s="21"/>
      <c r="M327" s="21"/>
      <c r="N327" s="21"/>
      <c r="P327" s="87" t="str">
        <f t="shared" si="24"/>
        <v>►</v>
      </c>
      <c r="Q327" s="21"/>
      <c r="R327" s="88"/>
      <c r="S327" s="21"/>
      <c r="T327" s="21"/>
      <c r="U327" s="21"/>
      <c r="V327" s="21"/>
      <c r="W327" s="21"/>
      <c r="X327" s="21"/>
      <c r="Y327" s="21"/>
      <c r="Z327" s="21"/>
      <c r="AA327" s="21"/>
      <c r="AB327" s="63">
        <v>1</v>
      </c>
      <c r="AD327"/>
    </row>
    <row r="328" spans="2:30" ht="15.75">
      <c r="B328" s="87" t="str">
        <f t="shared" si="23"/>
        <v>A</v>
      </c>
      <c r="C328" s="21"/>
      <c r="D328" s="21" t="s">
        <v>1733</v>
      </c>
      <c r="E328" s="21"/>
      <c r="F328" s="21"/>
      <c r="G328" s="21"/>
      <c r="H328" s="21"/>
      <c r="I328" s="21"/>
      <c r="J328" s="21"/>
      <c r="K328" s="21"/>
      <c r="L328" s="21"/>
      <c r="M328" s="21"/>
      <c r="N328" s="21"/>
      <c r="P328" s="87" t="str">
        <f t="shared" si="24"/>
        <v>A</v>
      </c>
      <c r="Q328" s="21"/>
      <c r="R328" s="104" t="s">
        <v>1732</v>
      </c>
      <c r="S328" s="21"/>
      <c r="T328" s="21"/>
      <c r="U328" s="21"/>
      <c r="V328" s="21"/>
      <c r="W328" s="21"/>
      <c r="X328" s="21"/>
      <c r="Y328" s="21"/>
      <c r="Z328" s="21"/>
      <c r="AA328" s="21"/>
      <c r="AB328" s="63">
        <v>1</v>
      </c>
      <c r="AD328"/>
    </row>
    <row r="329" spans="2:30" ht="15.75">
      <c r="B329" s="87" t="str">
        <f t="shared" si="23"/>
        <v>A</v>
      </c>
      <c r="C329" s="21"/>
      <c r="D329" s="21" t="s">
        <v>1731</v>
      </c>
      <c r="E329" s="21"/>
      <c r="F329" s="21"/>
      <c r="G329" s="21"/>
      <c r="H329" s="21"/>
      <c r="I329" s="21"/>
      <c r="J329" s="21"/>
      <c r="K329" s="21"/>
      <c r="L329" s="21"/>
      <c r="M329" s="21"/>
      <c r="N329" s="21"/>
      <c r="P329" s="87" t="str">
        <f t="shared" si="24"/>
        <v>A</v>
      </c>
      <c r="Q329" s="21"/>
      <c r="R329" s="104" t="s">
        <v>1730</v>
      </c>
      <c r="S329" s="21"/>
      <c r="T329" s="21"/>
      <c r="U329" s="21"/>
      <c r="V329" s="21"/>
      <c r="W329" s="21"/>
      <c r="X329" s="21"/>
      <c r="Y329" s="21"/>
      <c r="Z329" s="21"/>
      <c r="AA329" s="21"/>
      <c r="AB329" s="63">
        <v>1</v>
      </c>
      <c r="AD329"/>
    </row>
    <row r="330" spans="2:30" ht="15.75">
      <c r="B330" s="87" t="str">
        <f t="shared" si="23"/>
        <v>►</v>
      </c>
      <c r="C330" s="21"/>
      <c r="D330" s="21"/>
      <c r="E330" s="21"/>
      <c r="F330" s="21"/>
      <c r="G330" s="21"/>
      <c r="H330" s="21"/>
      <c r="I330" s="21"/>
      <c r="J330" s="21"/>
      <c r="K330" s="21"/>
      <c r="L330" s="21"/>
      <c r="M330" s="21"/>
      <c r="N330" s="21"/>
      <c r="P330" s="87" t="str">
        <f t="shared" si="24"/>
        <v>A</v>
      </c>
      <c r="Q330" s="21"/>
      <c r="R330" s="104" t="s">
        <v>1729</v>
      </c>
      <c r="S330" s="21"/>
      <c r="T330" s="21"/>
      <c r="U330" s="21"/>
      <c r="V330" s="21"/>
      <c r="W330" s="21"/>
      <c r="X330" s="21"/>
      <c r="Y330" s="21"/>
      <c r="Z330" s="21"/>
      <c r="AA330" s="21"/>
      <c r="AB330" s="63">
        <v>1</v>
      </c>
      <c r="AD330"/>
    </row>
    <row r="331" spans="2:30" ht="15.75">
      <c r="B331" s="274" t="s">
        <v>348</v>
      </c>
      <c r="C331" s="21"/>
      <c r="D331" s="21"/>
      <c r="E331" s="21"/>
      <c r="F331" s="21"/>
      <c r="G331" s="21"/>
      <c r="H331" s="21"/>
      <c r="I331" s="21"/>
      <c r="J331" s="21"/>
      <c r="K331" s="21"/>
      <c r="L331" s="21"/>
      <c r="M331" s="21"/>
      <c r="N331" s="21"/>
      <c r="P331" s="87" t="str">
        <f t="shared" si="24"/>
        <v>A</v>
      </c>
      <c r="Q331" s="21"/>
      <c r="R331" s="104" t="s">
        <v>1728</v>
      </c>
      <c r="S331" s="21"/>
      <c r="T331" s="21"/>
      <c r="U331" s="21"/>
      <c r="V331" s="21"/>
      <c r="W331" s="21"/>
      <c r="X331" s="21"/>
      <c r="Y331" s="21"/>
      <c r="Z331" s="21"/>
      <c r="AA331" s="21"/>
      <c r="AB331" s="63">
        <v>1</v>
      </c>
      <c r="AD331"/>
    </row>
    <row r="332" spans="2:30" ht="15.75">
      <c r="B332" s="274" t="s">
        <v>348</v>
      </c>
      <c r="C332" s="21" t="s">
        <v>1727</v>
      </c>
      <c r="D332" s="21"/>
      <c r="E332" s="21"/>
      <c r="F332" s="21"/>
      <c r="G332" s="21"/>
      <c r="H332" s="21"/>
      <c r="I332" s="21"/>
      <c r="J332" s="21"/>
      <c r="K332" s="21"/>
      <c r="L332" s="21"/>
      <c r="M332" s="21"/>
      <c r="N332" s="21"/>
      <c r="P332" s="87" t="str">
        <f t="shared" si="24"/>
        <v>►</v>
      </c>
      <c r="Q332" s="21"/>
      <c r="R332" s="21"/>
      <c r="S332" s="21"/>
      <c r="T332" s="21"/>
      <c r="U332" s="21"/>
      <c r="V332" s="21"/>
      <c r="W332" s="21"/>
      <c r="X332" s="21"/>
      <c r="Y332" s="21"/>
      <c r="Z332" s="21"/>
      <c r="AA332" s="21"/>
      <c r="AB332" s="63">
        <v>1</v>
      </c>
      <c r="AD332"/>
    </row>
    <row r="333" spans="2:30" ht="15.75">
      <c r="B333" s="87" t="str">
        <f t="shared" ref="B333:B343" si="25">IF(D333&lt;&gt;"","A","►")</f>
        <v>►</v>
      </c>
      <c r="C333" s="21"/>
      <c r="D333" s="21"/>
      <c r="E333" s="21"/>
      <c r="F333" s="21"/>
      <c r="G333" s="21"/>
      <c r="H333" s="21"/>
      <c r="I333" s="21"/>
      <c r="J333" s="21"/>
      <c r="K333" s="21"/>
      <c r="L333" s="21"/>
      <c r="M333" s="21"/>
      <c r="N333" s="21"/>
      <c r="P333" s="87" t="str">
        <f t="shared" si="24"/>
        <v>A</v>
      </c>
      <c r="Q333" s="21"/>
      <c r="R333" s="21" t="s">
        <v>1726</v>
      </c>
      <c r="S333" s="21"/>
      <c r="T333" s="21"/>
      <c r="U333" s="21"/>
      <c r="V333" s="21"/>
      <c r="W333" s="21"/>
      <c r="X333" s="21"/>
      <c r="Y333" s="21"/>
      <c r="Z333" s="21"/>
      <c r="AA333" s="21"/>
      <c r="AB333" s="63">
        <v>1</v>
      </c>
      <c r="AD333"/>
    </row>
    <row r="334" spans="2:30" ht="18">
      <c r="B334" s="87" t="str">
        <f t="shared" si="25"/>
        <v>A</v>
      </c>
      <c r="C334" s="21"/>
      <c r="D334" s="48" t="s">
        <v>1725</v>
      </c>
      <c r="E334" s="21"/>
      <c r="F334" s="21"/>
      <c r="G334" s="21"/>
      <c r="H334" s="21"/>
      <c r="I334" s="21"/>
      <c r="J334" s="21"/>
      <c r="K334" s="21"/>
      <c r="L334" s="21"/>
      <c r="M334" s="21"/>
      <c r="N334" s="21"/>
      <c r="P334" s="87" t="str">
        <f t="shared" si="24"/>
        <v>►</v>
      </c>
      <c r="Q334" s="21"/>
      <c r="R334" s="21"/>
      <c r="S334" s="21"/>
      <c r="T334" s="21"/>
      <c r="U334" s="21"/>
      <c r="V334" s="21"/>
      <c r="W334" s="21"/>
      <c r="X334" s="21"/>
      <c r="Y334" s="21"/>
      <c r="Z334" s="21"/>
      <c r="AA334" s="21"/>
      <c r="AB334" s="63">
        <v>1</v>
      </c>
      <c r="AD334"/>
    </row>
    <row r="335" spans="2:30" ht="15.75">
      <c r="B335" s="87" t="str">
        <f t="shared" si="25"/>
        <v>►</v>
      </c>
      <c r="C335" s="21"/>
      <c r="D335" s="88"/>
      <c r="E335" s="21"/>
      <c r="F335" s="21"/>
      <c r="G335" s="21"/>
      <c r="H335" s="21"/>
      <c r="I335" s="21"/>
      <c r="J335" s="21"/>
      <c r="K335" s="21"/>
      <c r="L335" s="21"/>
      <c r="M335" s="21"/>
      <c r="N335" s="21"/>
      <c r="P335" s="87" t="str">
        <f t="shared" si="24"/>
        <v>►</v>
      </c>
      <c r="Q335" s="21"/>
      <c r="R335" s="21"/>
      <c r="S335" s="21"/>
      <c r="T335" s="21"/>
      <c r="U335" s="21"/>
      <c r="V335" s="21"/>
      <c r="W335" s="21"/>
      <c r="X335" s="21"/>
      <c r="Y335" s="21"/>
      <c r="Z335" s="21"/>
      <c r="AA335" s="21"/>
      <c r="AB335" s="63">
        <v>1</v>
      </c>
      <c r="AD335"/>
    </row>
    <row r="336" spans="2:30" ht="15.75">
      <c r="B336" s="87" t="str">
        <f t="shared" si="25"/>
        <v>A</v>
      </c>
      <c r="C336" s="21"/>
      <c r="D336" s="104" t="s">
        <v>1724</v>
      </c>
      <c r="E336" s="21"/>
      <c r="F336" s="21"/>
      <c r="G336" s="21"/>
      <c r="H336" s="21"/>
      <c r="I336" s="21"/>
      <c r="J336" s="21"/>
      <c r="K336" s="21"/>
      <c r="L336" s="21"/>
      <c r="M336" s="21"/>
      <c r="N336" s="21"/>
      <c r="P336" s="274" t="s">
        <v>348</v>
      </c>
      <c r="Q336" s="21"/>
      <c r="R336" s="21"/>
      <c r="S336" s="21"/>
      <c r="T336" s="21"/>
      <c r="U336" s="21"/>
      <c r="V336" s="21"/>
      <c r="W336" s="21"/>
      <c r="X336" s="21"/>
      <c r="Y336" s="21"/>
      <c r="Z336" s="21"/>
      <c r="AA336" s="21"/>
      <c r="AB336" s="63">
        <v>1</v>
      </c>
      <c r="AD336"/>
    </row>
    <row r="337" spans="2:30" ht="15.75">
      <c r="B337" s="87" t="str">
        <f t="shared" si="25"/>
        <v>A</v>
      </c>
      <c r="C337" s="21"/>
      <c r="D337" s="104" t="s">
        <v>1723</v>
      </c>
      <c r="E337" s="21"/>
      <c r="F337" s="21"/>
      <c r="G337" s="21"/>
      <c r="H337" s="21"/>
      <c r="I337" s="21"/>
      <c r="J337" s="21"/>
      <c r="K337" s="21"/>
      <c r="L337" s="21"/>
      <c r="M337" s="21"/>
      <c r="N337" s="21"/>
      <c r="P337" s="274" t="s">
        <v>348</v>
      </c>
      <c r="Q337" s="21" t="s">
        <v>1722</v>
      </c>
      <c r="R337" s="21"/>
      <c r="S337" s="21"/>
      <c r="T337" s="21"/>
      <c r="U337" s="21"/>
      <c r="V337" s="21"/>
      <c r="W337" s="21"/>
      <c r="X337" s="21"/>
      <c r="Y337" s="21"/>
      <c r="Z337" s="21"/>
      <c r="AA337" s="21"/>
      <c r="AB337" s="63">
        <v>1</v>
      </c>
      <c r="AD337"/>
    </row>
    <row r="338" spans="2:30" ht="15.75">
      <c r="B338" s="87" t="str">
        <f t="shared" si="25"/>
        <v>►</v>
      </c>
      <c r="C338" s="21"/>
      <c r="D338" s="21"/>
      <c r="E338" s="21"/>
      <c r="F338" s="21"/>
      <c r="G338" s="21"/>
      <c r="H338" s="21"/>
      <c r="I338" s="21"/>
      <c r="J338" s="21"/>
      <c r="K338" s="21"/>
      <c r="L338" s="21"/>
      <c r="M338" s="21"/>
      <c r="N338" s="21"/>
      <c r="P338" s="87" t="str">
        <f t="shared" ref="P338:P349" si="26">IF(R338&lt;&gt;"","A","►")</f>
        <v>►</v>
      </c>
      <c r="Q338" s="21"/>
      <c r="R338" s="21"/>
      <c r="S338" s="21"/>
      <c r="T338" s="21"/>
      <c r="U338" s="21"/>
      <c r="V338" s="21"/>
      <c r="W338" s="21"/>
      <c r="X338" s="21"/>
      <c r="Y338" s="21"/>
      <c r="Z338" s="21"/>
      <c r="AA338" s="21"/>
      <c r="AB338" s="63">
        <v>1</v>
      </c>
      <c r="AD338"/>
    </row>
    <row r="339" spans="2:30" ht="18">
      <c r="B339" s="87" t="str">
        <f t="shared" si="25"/>
        <v>A</v>
      </c>
      <c r="C339" s="21"/>
      <c r="D339" s="48" t="s">
        <v>1636</v>
      </c>
      <c r="E339" s="21"/>
      <c r="F339" s="21"/>
      <c r="G339" s="21"/>
      <c r="H339" s="21"/>
      <c r="I339" s="21"/>
      <c r="J339" s="21"/>
      <c r="K339" s="21"/>
      <c r="L339" s="21"/>
      <c r="M339" s="21"/>
      <c r="N339" s="21"/>
      <c r="P339" s="87" t="str">
        <f t="shared" si="26"/>
        <v>A</v>
      </c>
      <c r="Q339" s="21"/>
      <c r="R339" s="48" t="s">
        <v>1721</v>
      </c>
      <c r="S339" s="21"/>
      <c r="T339" s="21"/>
      <c r="U339" s="21"/>
      <c r="V339" s="21"/>
      <c r="W339" s="21"/>
      <c r="X339" s="21"/>
      <c r="Y339" s="21"/>
      <c r="Z339" s="21"/>
      <c r="AA339" s="21"/>
      <c r="AB339" s="63">
        <v>1</v>
      </c>
      <c r="AD339"/>
    </row>
    <row r="340" spans="2:30" ht="15.75">
      <c r="B340" s="87" t="str">
        <f t="shared" si="25"/>
        <v>►</v>
      </c>
      <c r="C340" s="21"/>
      <c r="D340" s="21"/>
      <c r="E340" s="21"/>
      <c r="F340" s="21"/>
      <c r="G340" s="21"/>
      <c r="H340" s="21"/>
      <c r="I340" s="21"/>
      <c r="J340" s="21"/>
      <c r="K340" s="21"/>
      <c r="L340" s="21"/>
      <c r="M340" s="21"/>
      <c r="N340" s="21"/>
      <c r="P340" s="87" t="str">
        <f t="shared" si="26"/>
        <v>►</v>
      </c>
      <c r="Q340" s="21"/>
      <c r="R340" s="88"/>
      <c r="S340" s="21"/>
      <c r="T340" s="21"/>
      <c r="U340" s="21"/>
      <c r="V340" s="21"/>
      <c r="W340" s="21"/>
      <c r="X340" s="21"/>
      <c r="Y340" s="21"/>
      <c r="Z340" s="21"/>
      <c r="AA340" s="21"/>
      <c r="AB340" s="63">
        <v>1</v>
      </c>
      <c r="AD340"/>
    </row>
    <row r="341" spans="2:30" ht="15.75">
      <c r="B341" s="87" t="str">
        <f t="shared" si="25"/>
        <v>A</v>
      </c>
      <c r="C341" s="21"/>
      <c r="D341" s="21" t="s">
        <v>1720</v>
      </c>
      <c r="E341" s="21"/>
      <c r="F341" s="21"/>
      <c r="G341" s="21"/>
      <c r="H341" s="21"/>
      <c r="I341" s="21"/>
      <c r="J341" s="21"/>
      <c r="K341" s="21"/>
      <c r="L341" s="21"/>
      <c r="M341" s="21"/>
      <c r="N341" s="21"/>
      <c r="P341" s="87" t="str">
        <f t="shared" si="26"/>
        <v>A</v>
      </c>
      <c r="Q341" s="21"/>
      <c r="R341" s="104" t="s">
        <v>1719</v>
      </c>
      <c r="S341" s="21"/>
      <c r="T341" s="21"/>
      <c r="U341" s="21"/>
      <c r="V341" s="21"/>
      <c r="W341" s="21"/>
      <c r="X341" s="21"/>
      <c r="Y341" s="21"/>
      <c r="Z341" s="21"/>
      <c r="AA341" s="21"/>
      <c r="AB341" s="63">
        <v>1</v>
      </c>
      <c r="AD341"/>
    </row>
    <row r="342" spans="2:30" ht="15.75">
      <c r="B342" s="87" t="str">
        <f t="shared" si="25"/>
        <v>A</v>
      </c>
      <c r="C342" s="21"/>
      <c r="D342" s="21" t="s">
        <v>1718</v>
      </c>
      <c r="E342" s="21"/>
      <c r="F342" s="21"/>
      <c r="G342" s="21"/>
      <c r="H342" s="21"/>
      <c r="I342" s="21"/>
      <c r="J342" s="21"/>
      <c r="K342" s="21"/>
      <c r="L342" s="21"/>
      <c r="M342" s="21"/>
      <c r="N342" s="21"/>
      <c r="P342" s="87" t="str">
        <f t="shared" si="26"/>
        <v>A</v>
      </c>
      <c r="Q342" s="21"/>
      <c r="R342" s="104" t="s">
        <v>1717</v>
      </c>
      <c r="S342" s="21"/>
      <c r="T342" s="21"/>
      <c r="U342" s="21"/>
      <c r="V342" s="21"/>
      <c r="W342" s="21"/>
      <c r="X342" s="21"/>
      <c r="Y342" s="21"/>
      <c r="Z342" s="21"/>
      <c r="AA342" s="21"/>
      <c r="AB342" s="63">
        <v>1</v>
      </c>
      <c r="AD342"/>
    </row>
    <row r="343" spans="2:30" ht="15.75">
      <c r="B343" s="87" t="str">
        <f t="shared" si="25"/>
        <v>►</v>
      </c>
      <c r="C343" s="21"/>
      <c r="D343" s="21"/>
      <c r="E343" s="21"/>
      <c r="F343" s="21"/>
      <c r="G343" s="21"/>
      <c r="H343" s="21"/>
      <c r="I343" s="21"/>
      <c r="J343" s="21"/>
      <c r="K343" s="21"/>
      <c r="L343" s="21"/>
      <c r="M343" s="21"/>
      <c r="N343" s="21"/>
      <c r="P343" s="87" t="str">
        <f t="shared" si="26"/>
        <v>A</v>
      </c>
      <c r="Q343" s="21"/>
      <c r="R343" s="104" t="s">
        <v>1716</v>
      </c>
      <c r="S343" s="21"/>
      <c r="T343" s="21"/>
      <c r="U343" s="21"/>
      <c r="V343" s="21"/>
      <c r="W343" s="21"/>
      <c r="X343" s="21"/>
      <c r="Y343" s="21"/>
      <c r="Z343" s="21"/>
      <c r="AA343" s="21"/>
      <c r="AB343" s="63">
        <v>1</v>
      </c>
      <c r="AD343"/>
    </row>
    <row r="344" spans="2:30" ht="15.75">
      <c r="B344" s="274" t="s">
        <v>348</v>
      </c>
      <c r="C344" s="21"/>
      <c r="D344" s="21"/>
      <c r="E344" s="21"/>
      <c r="F344" s="21"/>
      <c r="G344" s="21"/>
      <c r="H344" s="21"/>
      <c r="I344" s="21"/>
      <c r="J344" s="21"/>
      <c r="K344" s="21"/>
      <c r="L344" s="21"/>
      <c r="M344" s="21"/>
      <c r="N344" s="21"/>
      <c r="P344" s="87" t="str">
        <f t="shared" si="26"/>
        <v>►</v>
      </c>
      <c r="Q344" s="21"/>
      <c r="R344" s="21"/>
      <c r="S344" s="21"/>
      <c r="T344" s="21"/>
      <c r="U344" s="21"/>
      <c r="V344" s="21"/>
      <c r="W344" s="21"/>
      <c r="X344" s="21"/>
      <c r="Y344" s="21"/>
      <c r="Z344" s="21"/>
      <c r="AA344" s="21"/>
      <c r="AB344" s="63">
        <v>1</v>
      </c>
      <c r="AD344"/>
    </row>
    <row r="345" spans="2:30" ht="18">
      <c r="B345" s="274" t="s">
        <v>348</v>
      </c>
      <c r="C345" s="21" t="s">
        <v>1715</v>
      </c>
      <c r="D345" s="21"/>
      <c r="E345" s="21"/>
      <c r="F345" s="21"/>
      <c r="G345" s="21"/>
      <c r="H345" s="21"/>
      <c r="I345" s="21"/>
      <c r="J345" s="21"/>
      <c r="K345" s="21"/>
      <c r="L345" s="21"/>
      <c r="M345" s="21"/>
      <c r="N345" s="21"/>
      <c r="P345" s="87" t="str">
        <f t="shared" si="26"/>
        <v>A</v>
      </c>
      <c r="Q345" s="21"/>
      <c r="R345" s="48" t="s">
        <v>1636</v>
      </c>
      <c r="S345" s="21"/>
      <c r="T345" s="21"/>
      <c r="U345" s="21"/>
      <c r="V345" s="21"/>
      <c r="W345" s="21"/>
      <c r="X345" s="21"/>
      <c r="Y345" s="21"/>
      <c r="Z345" s="21"/>
      <c r="AA345" s="21"/>
      <c r="AB345" s="63">
        <v>1</v>
      </c>
      <c r="AD345"/>
    </row>
    <row r="346" spans="2:30" ht="15.75">
      <c r="B346" s="87" t="str">
        <f t="shared" ref="B346:B357" si="27">IF(D346&lt;&gt;"","A","►")</f>
        <v>►</v>
      </c>
      <c r="C346" s="21"/>
      <c r="D346" s="21"/>
      <c r="E346" s="21"/>
      <c r="F346" s="21"/>
      <c r="G346" s="21"/>
      <c r="H346" s="21"/>
      <c r="I346" s="21"/>
      <c r="J346" s="21"/>
      <c r="K346" s="21"/>
      <c r="L346" s="21"/>
      <c r="M346" s="21"/>
      <c r="N346" s="21"/>
      <c r="P346" s="87" t="str">
        <f t="shared" si="26"/>
        <v>►</v>
      </c>
      <c r="Q346" s="21"/>
      <c r="R346" s="21"/>
      <c r="S346" s="21"/>
      <c r="T346" s="21"/>
      <c r="U346" s="21"/>
      <c r="V346" s="21"/>
      <c r="W346" s="21"/>
      <c r="X346" s="21"/>
      <c r="Y346" s="21"/>
      <c r="Z346" s="21"/>
      <c r="AA346" s="21"/>
      <c r="AB346" s="63">
        <v>1</v>
      </c>
      <c r="AD346"/>
    </row>
    <row r="347" spans="2:30" ht="18">
      <c r="B347" s="87" t="str">
        <f t="shared" si="27"/>
        <v>A</v>
      </c>
      <c r="C347" s="21"/>
      <c r="D347" s="48" t="s">
        <v>1714</v>
      </c>
      <c r="E347" s="21"/>
      <c r="F347" s="21"/>
      <c r="G347" s="21"/>
      <c r="H347" s="21"/>
      <c r="I347" s="21"/>
      <c r="J347" s="21"/>
      <c r="K347" s="21"/>
      <c r="L347" s="21"/>
      <c r="M347" s="21"/>
      <c r="N347" s="21"/>
      <c r="P347" s="87" t="str">
        <f t="shared" si="26"/>
        <v>A</v>
      </c>
      <c r="Q347" s="21"/>
      <c r="R347" s="21" t="s">
        <v>1713</v>
      </c>
      <c r="S347" s="21"/>
      <c r="T347" s="21"/>
      <c r="U347" s="21"/>
      <c r="V347" s="21"/>
      <c r="W347" s="21"/>
      <c r="X347" s="21"/>
      <c r="Y347" s="21"/>
      <c r="Z347" s="21"/>
      <c r="AA347" s="21"/>
      <c r="AB347" s="63">
        <v>1</v>
      </c>
      <c r="AD347"/>
    </row>
    <row r="348" spans="2:30" ht="15.75">
      <c r="B348" s="87" t="str">
        <f t="shared" si="27"/>
        <v>►</v>
      </c>
      <c r="C348" s="21"/>
      <c r="D348" s="88"/>
      <c r="E348" s="21"/>
      <c r="F348" s="21"/>
      <c r="G348" s="21"/>
      <c r="H348" s="21"/>
      <c r="I348" s="21"/>
      <c r="J348" s="21"/>
      <c r="K348" s="21"/>
      <c r="L348" s="21"/>
      <c r="M348" s="21"/>
      <c r="N348" s="21"/>
      <c r="P348" s="87" t="str">
        <f t="shared" si="26"/>
        <v>A</v>
      </c>
      <c r="Q348" s="21"/>
      <c r="R348" s="21" t="s">
        <v>1712</v>
      </c>
      <c r="S348" s="21"/>
      <c r="T348" s="21"/>
      <c r="U348" s="21"/>
      <c r="V348" s="21"/>
      <c r="W348" s="21"/>
      <c r="X348" s="21"/>
      <c r="Y348" s="21"/>
      <c r="Z348" s="21"/>
      <c r="AA348" s="21"/>
      <c r="AB348" s="63">
        <v>1</v>
      </c>
      <c r="AD348"/>
    </row>
    <row r="349" spans="2:30" ht="15.75">
      <c r="B349" s="87" t="str">
        <f t="shared" si="27"/>
        <v>A</v>
      </c>
      <c r="C349" s="21"/>
      <c r="D349" s="104" t="s">
        <v>1711</v>
      </c>
      <c r="E349" s="21"/>
      <c r="F349" s="21"/>
      <c r="G349" s="21"/>
      <c r="H349" s="21"/>
      <c r="I349" s="21"/>
      <c r="J349" s="21"/>
      <c r="K349" s="21"/>
      <c r="L349" s="21"/>
      <c r="M349" s="21"/>
      <c r="N349" s="21"/>
      <c r="P349" s="87" t="str">
        <f t="shared" si="26"/>
        <v>►</v>
      </c>
      <c r="Q349" s="21"/>
      <c r="R349" s="21"/>
      <c r="S349" s="21"/>
      <c r="T349" s="21"/>
      <c r="U349" s="21"/>
      <c r="V349" s="21"/>
      <c r="W349" s="21"/>
      <c r="X349" s="21"/>
      <c r="Y349" s="21"/>
      <c r="Z349" s="21"/>
      <c r="AA349" s="21"/>
      <c r="AB349" s="63">
        <v>1</v>
      </c>
      <c r="AD349"/>
    </row>
    <row r="350" spans="2:30" ht="15.75">
      <c r="B350" s="87" t="str">
        <f t="shared" si="27"/>
        <v>A</v>
      </c>
      <c r="C350" s="21"/>
      <c r="D350" s="104" t="s">
        <v>1710</v>
      </c>
      <c r="E350" s="21"/>
      <c r="F350" s="21"/>
      <c r="G350" s="21"/>
      <c r="H350" s="21"/>
      <c r="I350" s="21"/>
      <c r="J350" s="21"/>
      <c r="K350" s="21"/>
      <c r="L350" s="21"/>
      <c r="M350" s="21"/>
      <c r="N350" s="21"/>
      <c r="P350" s="274" t="s">
        <v>348</v>
      </c>
      <c r="Q350" s="21"/>
      <c r="R350" s="21"/>
      <c r="S350" s="21"/>
      <c r="T350" s="21"/>
      <c r="U350" s="21"/>
      <c r="V350" s="21"/>
      <c r="W350" s="21"/>
      <c r="X350" s="21"/>
      <c r="Y350" s="21"/>
      <c r="Z350" s="21"/>
      <c r="AA350" s="21"/>
      <c r="AB350" s="63">
        <v>1</v>
      </c>
      <c r="AD350"/>
    </row>
    <row r="351" spans="2:30" ht="15.75">
      <c r="B351" s="87" t="str">
        <f t="shared" si="27"/>
        <v>A</v>
      </c>
      <c r="C351" s="21"/>
      <c r="D351" s="104" t="s">
        <v>1709</v>
      </c>
      <c r="E351" s="21"/>
      <c r="F351" s="21"/>
      <c r="G351" s="21"/>
      <c r="H351" s="21"/>
      <c r="I351" s="21"/>
      <c r="J351" s="21"/>
      <c r="K351" s="21"/>
      <c r="L351" s="21"/>
      <c r="M351" s="21"/>
      <c r="N351" s="21"/>
      <c r="P351" s="274" t="s">
        <v>348</v>
      </c>
      <c r="Q351" s="21" t="s">
        <v>1708</v>
      </c>
      <c r="R351" s="21"/>
      <c r="S351" s="21"/>
      <c r="T351" s="21"/>
      <c r="U351" s="21"/>
      <c r="V351" s="21"/>
      <c r="W351" s="21"/>
      <c r="X351" s="21"/>
      <c r="Y351" s="21"/>
      <c r="Z351" s="21"/>
      <c r="AA351" s="21"/>
      <c r="AB351" s="63">
        <v>1</v>
      </c>
      <c r="AD351"/>
    </row>
    <row r="352" spans="2:30" ht="15.75">
      <c r="B352" s="87" t="str">
        <f t="shared" si="27"/>
        <v>►</v>
      </c>
      <c r="C352" s="21"/>
      <c r="D352" s="21"/>
      <c r="E352" s="21"/>
      <c r="F352" s="21"/>
      <c r="G352" s="21"/>
      <c r="H352" s="21"/>
      <c r="I352" s="21"/>
      <c r="J352" s="21"/>
      <c r="K352" s="21"/>
      <c r="L352" s="21"/>
      <c r="M352" s="21"/>
      <c r="N352" s="21"/>
      <c r="P352" s="87" t="str">
        <f t="shared" ref="P352:P369" si="28">IF(R352&lt;&gt;"","A","►")</f>
        <v>A</v>
      </c>
      <c r="Q352" s="21"/>
      <c r="R352" s="21" t="s">
        <v>1707</v>
      </c>
      <c r="S352" s="21"/>
      <c r="T352" s="21"/>
      <c r="U352" s="21"/>
      <c r="V352" s="21"/>
      <c r="W352" s="21"/>
      <c r="X352" s="21"/>
      <c r="Y352" s="21"/>
      <c r="Z352" s="21"/>
      <c r="AA352" s="21"/>
      <c r="AB352" s="63">
        <v>1</v>
      </c>
      <c r="AD352"/>
    </row>
    <row r="353" spans="2:30" ht="18">
      <c r="B353" s="87" t="str">
        <f t="shared" si="27"/>
        <v>A</v>
      </c>
      <c r="C353" s="21"/>
      <c r="D353" s="48" t="s">
        <v>1636</v>
      </c>
      <c r="E353" s="21"/>
      <c r="F353" s="21"/>
      <c r="G353" s="21"/>
      <c r="H353" s="21"/>
      <c r="I353" s="21"/>
      <c r="J353" s="21"/>
      <c r="K353" s="21"/>
      <c r="L353" s="21"/>
      <c r="M353" s="21"/>
      <c r="N353" s="21"/>
      <c r="P353" s="87" t="str">
        <f t="shared" si="28"/>
        <v>►</v>
      </c>
      <c r="Q353" s="21"/>
      <c r="R353" s="21"/>
      <c r="S353" s="21"/>
      <c r="T353" s="21"/>
      <c r="U353" s="21"/>
      <c r="V353" s="21"/>
      <c r="W353" s="21"/>
      <c r="X353" s="21"/>
      <c r="Y353" s="21"/>
      <c r="Z353" s="21"/>
      <c r="AA353" s="21"/>
      <c r="AB353" s="63">
        <v>1</v>
      </c>
      <c r="AD353"/>
    </row>
    <row r="354" spans="2:30" ht="18">
      <c r="B354" s="87" t="str">
        <f t="shared" si="27"/>
        <v>►</v>
      </c>
      <c r="C354" s="21"/>
      <c r="D354" s="21"/>
      <c r="E354" s="21"/>
      <c r="F354" s="21"/>
      <c r="G354" s="21"/>
      <c r="H354" s="21"/>
      <c r="I354" s="21"/>
      <c r="J354" s="21"/>
      <c r="K354" s="21"/>
      <c r="L354" s="21"/>
      <c r="M354" s="21"/>
      <c r="N354" s="21"/>
      <c r="P354" s="87" t="str">
        <f t="shared" si="28"/>
        <v>A</v>
      </c>
      <c r="Q354" s="21"/>
      <c r="R354" s="48" t="s">
        <v>1706</v>
      </c>
      <c r="S354" s="21"/>
      <c r="T354" s="21"/>
      <c r="U354" s="21"/>
      <c r="V354" s="21"/>
      <c r="W354" s="21"/>
      <c r="X354" s="21"/>
      <c r="Y354" s="21"/>
      <c r="Z354" s="21"/>
      <c r="AA354" s="21"/>
      <c r="AB354" s="63">
        <v>1</v>
      </c>
      <c r="AD354"/>
    </row>
    <row r="355" spans="2:30" ht="15.75">
      <c r="B355" s="87" t="str">
        <f t="shared" si="27"/>
        <v>A</v>
      </c>
      <c r="C355" s="21"/>
      <c r="D355" s="21" t="s">
        <v>1705</v>
      </c>
      <c r="E355" s="21"/>
      <c r="F355" s="21"/>
      <c r="G355" s="21"/>
      <c r="H355" s="21"/>
      <c r="I355" s="21"/>
      <c r="J355" s="21"/>
      <c r="K355" s="21"/>
      <c r="L355" s="21"/>
      <c r="M355" s="21"/>
      <c r="N355" s="21"/>
      <c r="P355" s="87" t="str">
        <f t="shared" si="28"/>
        <v>►</v>
      </c>
      <c r="Q355" s="21"/>
      <c r="R355" s="88"/>
      <c r="S355" s="21"/>
      <c r="T355" s="21"/>
      <c r="U355" s="21"/>
      <c r="V355" s="21"/>
      <c r="W355" s="21"/>
      <c r="X355" s="21"/>
      <c r="Y355" s="21"/>
      <c r="Z355" s="21"/>
      <c r="AA355" s="21"/>
      <c r="AB355" s="63">
        <v>1</v>
      </c>
      <c r="AD355"/>
    </row>
    <row r="356" spans="2:30" ht="15.75">
      <c r="B356" s="87" t="str">
        <f t="shared" si="27"/>
        <v>A</v>
      </c>
      <c r="C356" s="21"/>
      <c r="D356" s="21" t="s">
        <v>1704</v>
      </c>
      <c r="E356" s="21"/>
      <c r="F356" s="21"/>
      <c r="G356" s="21"/>
      <c r="H356" s="21"/>
      <c r="I356" s="21"/>
      <c r="J356" s="21"/>
      <c r="K356" s="21"/>
      <c r="L356" s="21"/>
      <c r="M356" s="21"/>
      <c r="N356" s="21"/>
      <c r="P356" s="87" t="str">
        <f t="shared" si="28"/>
        <v>A</v>
      </c>
      <c r="Q356" s="21"/>
      <c r="R356" s="104" t="s">
        <v>1703</v>
      </c>
      <c r="S356" s="21"/>
      <c r="T356" s="21"/>
      <c r="U356" s="21"/>
      <c r="V356" s="21"/>
      <c r="W356" s="21"/>
      <c r="X356" s="21"/>
      <c r="Y356" s="21"/>
      <c r="Z356" s="21"/>
      <c r="AA356" s="21"/>
      <c r="AB356" s="63">
        <v>1</v>
      </c>
      <c r="AD356"/>
    </row>
    <row r="357" spans="2:30" ht="15.75">
      <c r="B357" s="87" t="str">
        <f t="shared" si="27"/>
        <v>►</v>
      </c>
      <c r="C357" s="21"/>
      <c r="D357" s="21"/>
      <c r="E357" s="21"/>
      <c r="F357" s="21"/>
      <c r="G357" s="21"/>
      <c r="H357" s="21"/>
      <c r="I357" s="21"/>
      <c r="J357" s="21"/>
      <c r="K357" s="21"/>
      <c r="L357" s="21"/>
      <c r="M357" s="21"/>
      <c r="N357" s="21"/>
      <c r="P357" s="87" t="str">
        <f t="shared" si="28"/>
        <v>A</v>
      </c>
      <c r="Q357" s="21"/>
      <c r="R357" s="104" t="s">
        <v>1702</v>
      </c>
      <c r="S357" s="21"/>
      <c r="T357" s="21"/>
      <c r="U357" s="21"/>
      <c r="V357" s="21"/>
      <c r="W357" s="21"/>
      <c r="X357" s="21"/>
      <c r="Y357" s="21"/>
      <c r="Z357" s="21"/>
      <c r="AA357" s="21"/>
      <c r="AB357" s="63">
        <v>1</v>
      </c>
      <c r="AD357"/>
    </row>
    <row r="358" spans="2:30" ht="15.75">
      <c r="B358" s="274" t="s">
        <v>348</v>
      </c>
      <c r="C358" s="21"/>
      <c r="D358" s="21"/>
      <c r="E358" s="21"/>
      <c r="F358" s="21"/>
      <c r="G358" s="21"/>
      <c r="H358" s="21"/>
      <c r="I358" s="21"/>
      <c r="J358" s="21"/>
      <c r="K358" s="21"/>
      <c r="L358" s="21"/>
      <c r="M358" s="21"/>
      <c r="N358" s="21"/>
      <c r="P358" s="87" t="str">
        <f t="shared" si="28"/>
        <v>A</v>
      </c>
      <c r="Q358" s="21"/>
      <c r="R358" s="104" t="s">
        <v>1701</v>
      </c>
      <c r="S358" s="21"/>
      <c r="T358" s="21"/>
      <c r="U358" s="21"/>
      <c r="V358" s="21"/>
      <c r="W358" s="21"/>
      <c r="X358" s="21"/>
      <c r="Y358" s="21"/>
      <c r="Z358" s="21"/>
      <c r="AA358" s="21"/>
      <c r="AB358" s="63">
        <v>1</v>
      </c>
      <c r="AD358"/>
    </row>
    <row r="359" spans="2:30" ht="15.75">
      <c r="B359" s="274" t="s">
        <v>348</v>
      </c>
      <c r="C359" s="21" t="s">
        <v>1700</v>
      </c>
      <c r="D359" s="21"/>
      <c r="E359" s="21"/>
      <c r="F359" s="21"/>
      <c r="G359" s="21"/>
      <c r="H359" s="21"/>
      <c r="I359" s="21"/>
      <c r="J359" s="21"/>
      <c r="K359" s="21"/>
      <c r="L359" s="21"/>
      <c r="M359" s="21"/>
      <c r="N359" s="21"/>
      <c r="P359" s="87" t="str">
        <f t="shared" si="28"/>
        <v>►</v>
      </c>
      <c r="Q359" s="21"/>
      <c r="R359" s="104"/>
      <c r="S359" s="21"/>
      <c r="T359" s="21"/>
      <c r="U359" s="21"/>
      <c r="V359" s="21"/>
      <c r="W359" s="21"/>
      <c r="X359" s="21"/>
      <c r="Y359" s="21"/>
      <c r="Z359" s="21"/>
      <c r="AA359" s="21"/>
      <c r="AB359" s="63">
        <v>1</v>
      </c>
      <c r="AD359"/>
    </row>
    <row r="360" spans="2:30" ht="15.75">
      <c r="B360" s="87" t="str">
        <f t="shared" ref="B360:B370" si="29">IF(D360&lt;&gt;"","A","►")</f>
        <v>►</v>
      </c>
      <c r="C360" s="21"/>
      <c r="D360" s="21"/>
      <c r="E360" s="21"/>
      <c r="F360" s="21"/>
      <c r="G360" s="21"/>
      <c r="H360" s="21"/>
      <c r="I360" s="21"/>
      <c r="J360" s="21"/>
      <c r="K360" s="21"/>
      <c r="L360" s="21"/>
      <c r="M360" s="21"/>
      <c r="N360" s="21"/>
      <c r="P360" s="87" t="str">
        <f t="shared" si="28"/>
        <v>A</v>
      </c>
      <c r="Q360" s="21"/>
      <c r="R360" s="104" t="s">
        <v>1699</v>
      </c>
      <c r="S360" s="21"/>
      <c r="T360" s="21"/>
      <c r="U360" s="21"/>
      <c r="V360" s="21"/>
      <c r="W360" s="21"/>
      <c r="X360" s="21"/>
      <c r="Y360" s="21"/>
      <c r="Z360" s="21"/>
      <c r="AA360" s="21"/>
      <c r="AB360" s="63">
        <v>1</v>
      </c>
      <c r="AD360"/>
    </row>
    <row r="361" spans="2:30" ht="18">
      <c r="B361" s="87" t="str">
        <f t="shared" si="29"/>
        <v>A</v>
      </c>
      <c r="C361" s="21"/>
      <c r="D361" s="48" t="s">
        <v>1698</v>
      </c>
      <c r="E361" s="21"/>
      <c r="F361" s="21"/>
      <c r="G361" s="21"/>
      <c r="H361" s="21"/>
      <c r="I361" s="21"/>
      <c r="J361" s="21"/>
      <c r="K361" s="21"/>
      <c r="L361" s="21"/>
      <c r="M361" s="21"/>
      <c r="N361" s="21"/>
      <c r="P361" s="87" t="str">
        <f t="shared" si="28"/>
        <v>►</v>
      </c>
      <c r="Q361" s="21"/>
      <c r="R361" s="21"/>
      <c r="S361" s="21"/>
      <c r="T361" s="21"/>
      <c r="U361" s="21"/>
      <c r="V361" s="21"/>
      <c r="W361" s="21"/>
      <c r="X361" s="21"/>
      <c r="Y361" s="21"/>
      <c r="Z361" s="21"/>
      <c r="AA361" s="21"/>
      <c r="AB361" s="63">
        <v>1</v>
      </c>
      <c r="AD361"/>
    </row>
    <row r="362" spans="2:30" ht="18">
      <c r="B362" s="87" t="str">
        <f t="shared" si="29"/>
        <v>►</v>
      </c>
      <c r="C362" s="21"/>
      <c r="D362" s="88"/>
      <c r="E362" s="21"/>
      <c r="F362" s="21"/>
      <c r="G362" s="21"/>
      <c r="H362" s="21"/>
      <c r="I362" s="21"/>
      <c r="J362" s="21"/>
      <c r="K362" s="21"/>
      <c r="L362" s="21"/>
      <c r="M362" s="21"/>
      <c r="N362" s="21"/>
      <c r="P362" s="87" t="str">
        <f t="shared" si="28"/>
        <v>A</v>
      </c>
      <c r="Q362" s="21"/>
      <c r="R362" s="48" t="s">
        <v>1636</v>
      </c>
      <c r="S362" s="21"/>
      <c r="T362" s="21"/>
      <c r="U362" s="21"/>
      <c r="V362" s="21"/>
      <c r="W362" s="21"/>
      <c r="X362" s="21"/>
      <c r="Y362" s="21"/>
      <c r="Z362" s="21"/>
      <c r="AA362" s="21"/>
      <c r="AB362" s="63">
        <v>1</v>
      </c>
      <c r="AD362"/>
    </row>
    <row r="363" spans="2:30" ht="15.75">
      <c r="B363" s="87" t="str">
        <f t="shared" si="29"/>
        <v>A</v>
      </c>
      <c r="C363" s="21"/>
      <c r="D363" s="104" t="s">
        <v>1697</v>
      </c>
      <c r="E363" s="21"/>
      <c r="F363" s="21"/>
      <c r="G363" s="21"/>
      <c r="H363" s="21"/>
      <c r="I363" s="21"/>
      <c r="J363" s="21"/>
      <c r="K363" s="21"/>
      <c r="L363" s="21"/>
      <c r="M363" s="21"/>
      <c r="N363" s="21"/>
      <c r="P363" s="87" t="str">
        <f t="shared" si="28"/>
        <v>►</v>
      </c>
      <c r="Q363" s="21"/>
      <c r="R363" s="21"/>
      <c r="S363" s="21"/>
      <c r="T363" s="21"/>
      <c r="U363" s="21"/>
      <c r="V363" s="21"/>
      <c r="W363" s="21"/>
      <c r="X363" s="21"/>
      <c r="Y363" s="21"/>
      <c r="Z363" s="21"/>
      <c r="AA363" s="21"/>
      <c r="AB363" s="63">
        <v>1</v>
      </c>
      <c r="AD363"/>
    </row>
    <row r="364" spans="2:30" ht="15.75">
      <c r="B364" s="87" t="str">
        <f t="shared" si="29"/>
        <v>A</v>
      </c>
      <c r="C364" s="21"/>
      <c r="D364" s="104" t="s">
        <v>1696</v>
      </c>
      <c r="E364" s="21"/>
      <c r="F364" s="21"/>
      <c r="G364" s="21"/>
      <c r="H364" s="21"/>
      <c r="I364" s="21"/>
      <c r="J364" s="21"/>
      <c r="K364" s="21"/>
      <c r="L364" s="21"/>
      <c r="M364" s="21"/>
      <c r="N364" s="21"/>
      <c r="P364" s="87" t="str">
        <f t="shared" si="28"/>
        <v>A</v>
      </c>
      <c r="Q364" s="21"/>
      <c r="R364" s="21" t="s">
        <v>1695</v>
      </c>
      <c r="S364" s="21"/>
      <c r="T364" s="21"/>
      <c r="U364" s="21"/>
      <c r="V364" s="21"/>
      <c r="W364" s="21"/>
      <c r="X364" s="21"/>
      <c r="Y364" s="21"/>
      <c r="Z364" s="21"/>
      <c r="AA364" s="21"/>
      <c r="AB364" s="63">
        <v>1</v>
      </c>
      <c r="AD364"/>
    </row>
    <row r="365" spans="2:30" ht="15.75">
      <c r="B365" s="87" t="str">
        <f t="shared" si="29"/>
        <v>►</v>
      </c>
      <c r="C365" s="21"/>
      <c r="D365" s="21"/>
      <c r="E365" s="21"/>
      <c r="F365" s="21"/>
      <c r="G365" s="21"/>
      <c r="H365" s="21"/>
      <c r="I365" s="21"/>
      <c r="J365" s="21"/>
      <c r="K365" s="21"/>
      <c r="L365" s="21"/>
      <c r="M365" s="21"/>
      <c r="N365" s="21"/>
      <c r="P365" s="87" t="str">
        <f t="shared" si="28"/>
        <v>A</v>
      </c>
      <c r="Q365" s="21"/>
      <c r="R365" s="21" t="s">
        <v>1694</v>
      </c>
      <c r="S365" s="21"/>
      <c r="T365" s="21"/>
      <c r="U365" s="21"/>
      <c r="V365" s="21"/>
      <c r="W365" s="21"/>
      <c r="X365" s="21"/>
      <c r="Y365" s="21"/>
      <c r="Z365" s="21"/>
      <c r="AA365" s="21"/>
      <c r="AB365" s="63">
        <v>1</v>
      </c>
      <c r="AD365"/>
    </row>
    <row r="366" spans="2:30" ht="18">
      <c r="B366" s="87" t="str">
        <f t="shared" si="29"/>
        <v>A</v>
      </c>
      <c r="C366" s="21"/>
      <c r="D366" s="48" t="s">
        <v>1636</v>
      </c>
      <c r="E366" s="21"/>
      <c r="F366" s="21"/>
      <c r="G366" s="21"/>
      <c r="H366" s="21"/>
      <c r="I366" s="21"/>
      <c r="J366" s="21"/>
      <c r="K366" s="21"/>
      <c r="L366" s="21"/>
      <c r="M366" s="21"/>
      <c r="N366" s="21"/>
      <c r="P366" s="87" t="str">
        <f t="shared" si="28"/>
        <v>►</v>
      </c>
      <c r="Q366" s="21"/>
      <c r="R366" s="21"/>
      <c r="S366" s="21"/>
      <c r="T366" s="21"/>
      <c r="U366" s="21"/>
      <c r="V366" s="21"/>
      <c r="W366" s="21"/>
      <c r="X366" s="21"/>
      <c r="Y366" s="21"/>
      <c r="Z366" s="21"/>
      <c r="AA366" s="21"/>
      <c r="AB366" s="63">
        <v>1</v>
      </c>
      <c r="AD366"/>
    </row>
    <row r="367" spans="2:30" ht="15.75">
      <c r="B367" s="87" t="str">
        <f t="shared" si="29"/>
        <v>►</v>
      </c>
      <c r="C367" s="21"/>
      <c r="D367" s="21"/>
      <c r="E367" s="21"/>
      <c r="F367" s="21"/>
      <c r="G367" s="21"/>
      <c r="H367" s="21"/>
      <c r="I367" s="21"/>
      <c r="J367" s="21"/>
      <c r="K367" s="21"/>
      <c r="L367" s="21"/>
      <c r="M367" s="21"/>
      <c r="N367" s="21"/>
      <c r="P367" s="87" t="str">
        <f t="shared" si="28"/>
        <v>►</v>
      </c>
      <c r="Q367" s="21"/>
      <c r="R367" s="21"/>
      <c r="S367" s="21"/>
      <c r="T367" s="21"/>
      <c r="U367" s="21"/>
      <c r="V367" s="21"/>
      <c r="W367" s="21"/>
      <c r="X367" s="21"/>
      <c r="Y367" s="21"/>
      <c r="Z367" s="21"/>
      <c r="AA367" s="21"/>
      <c r="AB367" s="63">
        <v>1</v>
      </c>
      <c r="AD367"/>
    </row>
    <row r="368" spans="2:30" ht="18">
      <c r="B368" s="87" t="str">
        <f t="shared" si="29"/>
        <v>A</v>
      </c>
      <c r="C368" s="21"/>
      <c r="D368" s="21" t="s">
        <v>1693</v>
      </c>
      <c r="E368" s="21"/>
      <c r="F368" s="21"/>
      <c r="G368" s="21"/>
      <c r="H368" s="21"/>
      <c r="I368" s="21"/>
      <c r="J368" s="21"/>
      <c r="K368" s="21"/>
      <c r="L368" s="21"/>
      <c r="M368" s="21"/>
      <c r="N368" s="21"/>
      <c r="P368" s="87" t="str">
        <f t="shared" si="28"/>
        <v>A</v>
      </c>
      <c r="Q368" s="21"/>
      <c r="R368" s="48" t="s">
        <v>1636</v>
      </c>
      <c r="S368" s="21"/>
      <c r="T368" s="21"/>
      <c r="U368" s="21"/>
      <c r="V368" s="21"/>
      <c r="W368" s="21"/>
      <c r="X368" s="21"/>
      <c r="Y368" s="21"/>
      <c r="Z368" s="21"/>
      <c r="AA368" s="21"/>
      <c r="AB368" s="63">
        <v>1</v>
      </c>
      <c r="AD368"/>
    </row>
    <row r="369" spans="2:30" ht="15.75">
      <c r="B369" s="87" t="str">
        <f t="shared" si="29"/>
        <v>A</v>
      </c>
      <c r="C369" s="21"/>
      <c r="D369" s="21" t="s">
        <v>1692</v>
      </c>
      <c r="E369" s="21"/>
      <c r="F369" s="21"/>
      <c r="G369" s="21"/>
      <c r="H369" s="21"/>
      <c r="I369" s="21"/>
      <c r="J369" s="21"/>
      <c r="K369" s="21"/>
      <c r="L369" s="21"/>
      <c r="M369" s="21"/>
      <c r="N369" s="21"/>
      <c r="P369" s="87" t="str">
        <f t="shared" si="28"/>
        <v>►</v>
      </c>
      <c r="Q369" s="21"/>
      <c r="R369" s="21"/>
      <c r="S369" s="21"/>
      <c r="T369" s="21"/>
      <c r="U369" s="21"/>
      <c r="V369" s="21"/>
      <c r="W369" s="21"/>
      <c r="X369" s="21"/>
      <c r="Y369" s="21"/>
      <c r="Z369" s="21"/>
      <c r="AA369" s="21"/>
      <c r="AB369" s="63">
        <v>1</v>
      </c>
      <c r="AD369"/>
    </row>
    <row r="370" spans="2:30" ht="15.75">
      <c r="B370" s="87" t="str">
        <f t="shared" si="29"/>
        <v>►</v>
      </c>
      <c r="C370" s="21"/>
      <c r="D370" s="21"/>
      <c r="E370" s="21"/>
      <c r="F370" s="21"/>
      <c r="G370" s="21"/>
      <c r="H370" s="21"/>
      <c r="I370" s="21"/>
      <c r="J370" s="21"/>
      <c r="K370" s="21"/>
      <c r="L370" s="21"/>
      <c r="M370" s="21"/>
      <c r="N370" s="21"/>
      <c r="P370" s="274" t="s">
        <v>348</v>
      </c>
      <c r="Q370" s="21"/>
      <c r="R370" s="21"/>
      <c r="S370" s="21"/>
      <c r="T370" s="21"/>
      <c r="U370" s="21"/>
      <c r="V370" s="21"/>
      <c r="W370" s="21"/>
      <c r="X370" s="21"/>
      <c r="Y370" s="21"/>
      <c r="Z370" s="21"/>
      <c r="AA370" s="21"/>
      <c r="AB370" s="63">
        <v>1</v>
      </c>
      <c r="AD370"/>
    </row>
    <row r="371" spans="2:30" ht="15.75">
      <c r="B371" s="274" t="s">
        <v>348</v>
      </c>
      <c r="C371" s="21"/>
      <c r="D371" s="21"/>
      <c r="E371" s="21"/>
      <c r="F371" s="21"/>
      <c r="G371" s="21"/>
      <c r="H371" s="21"/>
      <c r="I371" s="21"/>
      <c r="J371" s="21"/>
      <c r="K371" s="21"/>
      <c r="L371" s="21"/>
      <c r="M371" s="21"/>
      <c r="N371" s="21"/>
      <c r="P371" s="274" t="s">
        <v>348</v>
      </c>
      <c r="Q371" s="21" t="s">
        <v>1691</v>
      </c>
      <c r="R371" s="21"/>
      <c r="S371" s="21"/>
      <c r="T371" s="21"/>
      <c r="U371" s="21"/>
      <c r="V371" s="21"/>
      <c r="W371" s="21"/>
      <c r="X371" s="21"/>
      <c r="Y371" s="21"/>
      <c r="Z371" s="21"/>
      <c r="AA371" s="21"/>
      <c r="AB371" s="63">
        <v>1</v>
      </c>
      <c r="AD371"/>
    </row>
    <row r="372" spans="2:30" ht="15.75">
      <c r="B372" s="274" t="s">
        <v>348</v>
      </c>
      <c r="C372" s="21" t="s">
        <v>1690</v>
      </c>
      <c r="D372" s="21"/>
      <c r="E372" s="21"/>
      <c r="F372" s="21"/>
      <c r="G372" s="21"/>
      <c r="H372" s="21"/>
      <c r="I372" s="21"/>
      <c r="J372" s="21"/>
      <c r="K372" s="21"/>
      <c r="L372" s="21"/>
      <c r="M372" s="21"/>
      <c r="N372" s="21"/>
      <c r="P372" s="87" t="str">
        <f t="shared" ref="P372:P385" si="30">IF(R372&lt;&gt;"","A","►")</f>
        <v>►</v>
      </c>
      <c r="Q372" s="21"/>
      <c r="R372" s="21"/>
      <c r="S372" s="21"/>
      <c r="T372" s="21"/>
      <c r="U372" s="21"/>
      <c r="V372" s="21"/>
      <c r="W372" s="21"/>
      <c r="X372" s="21"/>
      <c r="Y372" s="21"/>
      <c r="Z372" s="21"/>
      <c r="AA372" s="21"/>
      <c r="AB372" s="63">
        <v>1</v>
      </c>
      <c r="AD372"/>
    </row>
    <row r="373" spans="2:30" ht="18">
      <c r="B373" s="87" t="str">
        <f t="shared" ref="B373:B393" si="31">IF(D373&lt;&gt;"","A","►")</f>
        <v>A</v>
      </c>
      <c r="C373" s="21"/>
      <c r="D373" s="21" t="s">
        <v>1689</v>
      </c>
      <c r="E373" s="21"/>
      <c r="F373" s="21"/>
      <c r="G373" s="21"/>
      <c r="H373" s="21"/>
      <c r="I373" s="21"/>
      <c r="J373" s="21"/>
      <c r="K373" s="21"/>
      <c r="L373" s="21"/>
      <c r="M373" s="21"/>
      <c r="N373" s="21"/>
      <c r="P373" s="87" t="str">
        <f t="shared" si="30"/>
        <v>A</v>
      </c>
      <c r="Q373" s="21"/>
      <c r="R373" s="48" t="s">
        <v>1688</v>
      </c>
      <c r="S373" s="21"/>
      <c r="T373" s="21"/>
      <c r="U373" s="21"/>
      <c r="V373" s="21"/>
      <c r="W373" s="21"/>
      <c r="X373" s="21"/>
      <c r="Y373" s="21"/>
      <c r="Z373" s="21"/>
      <c r="AA373" s="21"/>
      <c r="AB373" s="63">
        <v>1</v>
      </c>
      <c r="AD373"/>
    </row>
    <row r="374" spans="2:30" ht="15.75">
      <c r="B374" s="87" t="str">
        <f t="shared" si="31"/>
        <v>►</v>
      </c>
      <c r="C374" s="21"/>
      <c r="D374" s="21"/>
      <c r="E374" s="21"/>
      <c r="F374" s="21"/>
      <c r="G374" s="21"/>
      <c r="H374" s="21"/>
      <c r="I374" s="21"/>
      <c r="J374" s="21"/>
      <c r="K374" s="21"/>
      <c r="L374" s="21"/>
      <c r="M374" s="21"/>
      <c r="N374" s="21"/>
      <c r="P374" s="87" t="str">
        <f t="shared" si="30"/>
        <v>►</v>
      </c>
      <c r="Q374" s="21"/>
      <c r="R374" s="88"/>
      <c r="S374" s="21"/>
      <c r="T374" s="21"/>
      <c r="U374" s="21"/>
      <c r="V374" s="21"/>
      <c r="W374" s="21"/>
      <c r="X374" s="21"/>
      <c r="Y374" s="21"/>
      <c r="Z374" s="21"/>
      <c r="AA374" s="21"/>
      <c r="AB374" s="63">
        <v>1</v>
      </c>
      <c r="AD374"/>
    </row>
    <row r="375" spans="2:30" ht="15.75">
      <c r="B375" s="87" t="str">
        <f t="shared" si="31"/>
        <v>A</v>
      </c>
      <c r="C375" s="21"/>
      <c r="D375" s="21" t="s">
        <v>1687</v>
      </c>
      <c r="E375" s="21"/>
      <c r="F375" s="21"/>
      <c r="G375" s="21"/>
      <c r="H375" s="21"/>
      <c r="I375" s="21"/>
      <c r="J375" s="21"/>
      <c r="K375" s="21"/>
      <c r="L375" s="21"/>
      <c r="M375" s="21"/>
      <c r="N375" s="21"/>
      <c r="P375" s="87" t="str">
        <f t="shared" si="30"/>
        <v>A</v>
      </c>
      <c r="Q375" s="21"/>
      <c r="R375" s="104" t="s">
        <v>1686</v>
      </c>
      <c r="S375" s="21"/>
      <c r="T375" s="21"/>
      <c r="U375" s="21"/>
      <c r="V375" s="21"/>
      <c r="W375" s="21"/>
      <c r="X375" s="21"/>
      <c r="Y375" s="21"/>
      <c r="Z375" s="21"/>
      <c r="AA375" s="21"/>
      <c r="AB375" s="63">
        <v>1</v>
      </c>
      <c r="AD375"/>
    </row>
    <row r="376" spans="2:30" ht="15.75">
      <c r="B376" s="87" t="str">
        <f t="shared" si="31"/>
        <v>►</v>
      </c>
      <c r="C376" s="21"/>
      <c r="D376" s="21"/>
      <c r="E376" s="21"/>
      <c r="F376" s="21"/>
      <c r="G376" s="21"/>
      <c r="H376" s="21"/>
      <c r="I376" s="21"/>
      <c r="J376" s="21"/>
      <c r="K376" s="21"/>
      <c r="L376" s="21"/>
      <c r="M376" s="21"/>
      <c r="N376" s="21"/>
      <c r="P376" s="87" t="str">
        <f t="shared" si="30"/>
        <v>A</v>
      </c>
      <c r="Q376" s="21"/>
      <c r="R376" s="104" t="s">
        <v>1685</v>
      </c>
      <c r="S376" s="21"/>
      <c r="T376" s="21"/>
      <c r="U376" s="21"/>
      <c r="V376" s="21"/>
      <c r="W376" s="21"/>
      <c r="X376" s="21"/>
      <c r="Y376" s="21"/>
      <c r="Z376" s="21"/>
      <c r="AA376" s="21"/>
      <c r="AB376" s="63">
        <v>1</v>
      </c>
      <c r="AD376"/>
    </row>
    <row r="377" spans="2:30" ht="18">
      <c r="B377" s="87" t="str">
        <f t="shared" si="31"/>
        <v>A</v>
      </c>
      <c r="C377" s="21"/>
      <c r="D377" s="48" t="s">
        <v>1684</v>
      </c>
      <c r="E377" s="21"/>
      <c r="F377" s="21"/>
      <c r="G377" s="21"/>
      <c r="H377" s="21"/>
      <c r="I377" s="21"/>
      <c r="J377" s="21"/>
      <c r="K377" s="21"/>
      <c r="L377" s="21"/>
      <c r="M377" s="21"/>
      <c r="N377" s="21"/>
      <c r="P377" s="87" t="str">
        <f t="shared" si="30"/>
        <v>A</v>
      </c>
      <c r="Q377" s="21"/>
      <c r="R377" s="104" t="s">
        <v>1683</v>
      </c>
      <c r="S377" s="21"/>
      <c r="T377" s="21"/>
      <c r="U377" s="21"/>
      <c r="V377" s="21"/>
      <c r="W377" s="21"/>
      <c r="X377" s="21"/>
      <c r="Y377" s="21"/>
      <c r="Z377" s="21"/>
      <c r="AA377" s="21"/>
      <c r="AB377" s="63">
        <v>1</v>
      </c>
      <c r="AD377"/>
    </row>
    <row r="378" spans="2:30" ht="15.75">
      <c r="B378" s="87" t="str">
        <f t="shared" si="31"/>
        <v>►</v>
      </c>
      <c r="C378" s="21"/>
      <c r="D378" s="88"/>
      <c r="E378" s="21"/>
      <c r="F378" s="21"/>
      <c r="G378" s="21"/>
      <c r="H378" s="21"/>
      <c r="I378" s="21"/>
      <c r="J378" s="21"/>
      <c r="K378" s="21"/>
      <c r="L378" s="21"/>
      <c r="M378" s="21"/>
      <c r="N378" s="21"/>
      <c r="P378" s="87" t="str">
        <f t="shared" si="30"/>
        <v>►</v>
      </c>
      <c r="Q378" s="21"/>
      <c r="R378" s="104"/>
      <c r="S378" s="21"/>
      <c r="T378" s="21"/>
      <c r="U378" s="21"/>
      <c r="V378" s="21"/>
      <c r="W378" s="21"/>
      <c r="X378" s="21"/>
      <c r="Y378" s="21"/>
      <c r="Z378" s="21"/>
      <c r="AA378" s="21"/>
      <c r="AB378" s="63">
        <v>1</v>
      </c>
      <c r="AD378"/>
    </row>
    <row r="379" spans="2:30" ht="15.75">
      <c r="B379" s="87" t="str">
        <f t="shared" si="31"/>
        <v>A</v>
      </c>
      <c r="C379" s="21"/>
      <c r="D379" s="104" t="s">
        <v>1682</v>
      </c>
      <c r="E379" s="21"/>
      <c r="F379" s="21"/>
      <c r="G379" s="21"/>
      <c r="H379" s="21"/>
      <c r="I379" s="21"/>
      <c r="J379" s="21"/>
      <c r="K379" s="21"/>
      <c r="L379" s="21"/>
      <c r="M379" s="21"/>
      <c r="N379" s="21"/>
      <c r="P379" s="87" t="str">
        <f t="shared" si="30"/>
        <v>A</v>
      </c>
      <c r="Q379" s="21"/>
      <c r="R379" s="104" t="s">
        <v>1681</v>
      </c>
      <c r="S379" s="21"/>
      <c r="T379" s="21"/>
      <c r="U379" s="21"/>
      <c r="V379" s="21"/>
      <c r="W379" s="21"/>
      <c r="X379" s="21"/>
      <c r="Y379" s="21"/>
      <c r="Z379" s="21"/>
      <c r="AA379" s="21"/>
      <c r="AB379" s="63">
        <v>1</v>
      </c>
      <c r="AD379"/>
    </row>
    <row r="380" spans="2:30" ht="15.75">
      <c r="B380" s="87" t="str">
        <f t="shared" si="31"/>
        <v>A</v>
      </c>
      <c r="C380" s="21"/>
      <c r="D380" s="104" t="s">
        <v>1680</v>
      </c>
      <c r="E380" s="21"/>
      <c r="F380" s="21"/>
      <c r="G380" s="21"/>
      <c r="H380" s="21"/>
      <c r="I380" s="21"/>
      <c r="J380" s="21"/>
      <c r="K380" s="21"/>
      <c r="L380" s="21"/>
      <c r="M380" s="21"/>
      <c r="N380" s="21"/>
      <c r="P380" s="87" t="str">
        <f t="shared" si="30"/>
        <v>►</v>
      </c>
      <c r="Q380" s="21"/>
      <c r="R380" s="21"/>
      <c r="S380" s="21"/>
      <c r="T380" s="21"/>
      <c r="U380" s="21"/>
      <c r="V380" s="21"/>
      <c r="W380" s="21"/>
      <c r="X380" s="21"/>
      <c r="Y380" s="21"/>
      <c r="Z380" s="21"/>
      <c r="AA380" s="21"/>
      <c r="AB380" s="63">
        <v>1</v>
      </c>
      <c r="AD380"/>
    </row>
    <row r="381" spans="2:30" ht="18">
      <c r="B381" s="87" t="str">
        <f t="shared" si="31"/>
        <v>A</v>
      </c>
      <c r="C381" s="21"/>
      <c r="D381" s="21" t="s">
        <v>1679</v>
      </c>
      <c r="E381" s="21"/>
      <c r="F381" s="21"/>
      <c r="G381" s="21"/>
      <c r="H381" s="21"/>
      <c r="I381" s="21"/>
      <c r="J381" s="21"/>
      <c r="K381" s="21"/>
      <c r="L381" s="21"/>
      <c r="M381" s="21"/>
      <c r="N381" s="21"/>
      <c r="P381" s="87" t="str">
        <f t="shared" si="30"/>
        <v>A</v>
      </c>
      <c r="Q381" s="21"/>
      <c r="R381" s="48" t="s">
        <v>1636</v>
      </c>
      <c r="S381" s="21"/>
      <c r="T381" s="21"/>
      <c r="U381" s="21"/>
      <c r="V381" s="21"/>
      <c r="W381" s="21"/>
      <c r="X381" s="21"/>
      <c r="Y381" s="21"/>
      <c r="Z381" s="21"/>
      <c r="AA381" s="21"/>
      <c r="AB381" s="63">
        <v>1</v>
      </c>
      <c r="AD381"/>
    </row>
    <row r="382" spans="2:30" ht="15.75">
      <c r="B382" s="87" t="str">
        <f t="shared" si="31"/>
        <v>►</v>
      </c>
      <c r="C382" s="21"/>
      <c r="D382" s="21"/>
      <c r="E382" s="21"/>
      <c r="F382" s="21"/>
      <c r="G382" s="21"/>
      <c r="H382" s="21"/>
      <c r="I382" s="21"/>
      <c r="J382" s="21"/>
      <c r="K382" s="21"/>
      <c r="L382" s="21"/>
      <c r="M382" s="21"/>
      <c r="N382" s="21"/>
      <c r="P382" s="87" t="str">
        <f t="shared" si="30"/>
        <v>►</v>
      </c>
      <c r="Q382" s="21"/>
      <c r="R382" s="21"/>
      <c r="S382" s="21"/>
      <c r="T382" s="21"/>
      <c r="U382" s="21"/>
      <c r="V382" s="21"/>
      <c r="W382" s="21"/>
      <c r="X382" s="21"/>
      <c r="Y382" s="21"/>
      <c r="Z382" s="21"/>
      <c r="AA382" s="21"/>
      <c r="AB382" s="63">
        <v>1</v>
      </c>
      <c r="AD382"/>
    </row>
    <row r="383" spans="2:30" ht="18">
      <c r="B383" s="87" t="str">
        <f t="shared" si="31"/>
        <v>A</v>
      </c>
      <c r="C383" s="21"/>
      <c r="D383" s="48" t="s">
        <v>1636</v>
      </c>
      <c r="E383" s="21"/>
      <c r="F383" s="21"/>
      <c r="G383" s="21"/>
      <c r="H383" s="21"/>
      <c r="I383" s="21"/>
      <c r="J383" s="21"/>
      <c r="K383" s="21"/>
      <c r="L383" s="21"/>
      <c r="M383" s="21"/>
      <c r="N383" s="21"/>
      <c r="P383" s="87" t="str">
        <f t="shared" si="30"/>
        <v>A</v>
      </c>
      <c r="Q383" s="21"/>
      <c r="R383" s="21" t="s">
        <v>1678</v>
      </c>
      <c r="S383" s="21"/>
      <c r="T383" s="21"/>
      <c r="U383" s="21"/>
      <c r="V383" s="21"/>
      <c r="W383" s="21"/>
      <c r="X383" s="21"/>
      <c r="Y383" s="21"/>
      <c r="Z383" s="21"/>
      <c r="AA383" s="21"/>
      <c r="AB383" s="63">
        <v>1</v>
      </c>
      <c r="AD383"/>
    </row>
    <row r="384" spans="2:30" ht="15.75">
      <c r="B384" s="87" t="str">
        <f t="shared" si="31"/>
        <v>►</v>
      </c>
      <c r="C384" s="21"/>
      <c r="D384" s="21"/>
      <c r="E384" s="21"/>
      <c r="F384" s="21"/>
      <c r="G384" s="21"/>
      <c r="H384" s="21"/>
      <c r="I384" s="21"/>
      <c r="J384" s="21"/>
      <c r="K384" s="21"/>
      <c r="L384" s="21"/>
      <c r="M384" s="21"/>
      <c r="N384" s="21"/>
      <c r="P384" s="87" t="str">
        <f t="shared" si="30"/>
        <v>A</v>
      </c>
      <c r="Q384" s="21"/>
      <c r="R384" s="21" t="s">
        <v>1677</v>
      </c>
      <c r="S384" s="21"/>
      <c r="T384" s="21"/>
      <c r="U384" s="21"/>
      <c r="V384" s="21"/>
      <c r="W384" s="21"/>
      <c r="X384" s="21"/>
      <c r="Y384" s="21"/>
      <c r="Z384" s="21"/>
      <c r="AA384" s="21"/>
      <c r="AB384" s="63">
        <v>1</v>
      </c>
      <c r="AD384"/>
    </row>
    <row r="385" spans="2:30" ht="15.75">
      <c r="B385" s="87" t="str">
        <f t="shared" si="31"/>
        <v>►</v>
      </c>
      <c r="C385" s="21"/>
      <c r="D385" s="21"/>
      <c r="E385" s="21"/>
      <c r="F385" s="21"/>
      <c r="G385" s="21"/>
      <c r="H385" s="21"/>
      <c r="I385" s="21"/>
      <c r="J385" s="21"/>
      <c r="K385" s="21"/>
      <c r="L385" s="21"/>
      <c r="M385" s="21"/>
      <c r="N385" s="21"/>
      <c r="P385" s="87" t="str">
        <f t="shared" si="30"/>
        <v>►</v>
      </c>
      <c r="Q385" s="21"/>
      <c r="R385" s="21"/>
      <c r="S385" s="21"/>
      <c r="T385" s="21"/>
      <c r="U385" s="21"/>
      <c r="V385" s="21"/>
      <c r="W385" s="21"/>
      <c r="X385" s="21"/>
      <c r="Y385" s="21"/>
      <c r="Z385" s="21"/>
      <c r="AA385" s="21"/>
      <c r="AB385" s="63">
        <v>1</v>
      </c>
      <c r="AD385"/>
    </row>
    <row r="386" spans="2:30" ht="15.75">
      <c r="B386" s="87" t="str">
        <f t="shared" si="31"/>
        <v>►</v>
      </c>
      <c r="C386" s="21"/>
      <c r="D386" s="21"/>
      <c r="E386" s="21"/>
      <c r="F386" s="21"/>
      <c r="G386" s="21"/>
      <c r="H386" s="21"/>
      <c r="I386" s="21"/>
      <c r="J386" s="21"/>
      <c r="K386" s="21"/>
      <c r="L386" s="21"/>
      <c r="M386" s="21"/>
      <c r="N386" s="21"/>
      <c r="P386" s="274" t="s">
        <v>348</v>
      </c>
      <c r="Q386" s="21"/>
      <c r="R386" s="21"/>
      <c r="S386" s="21"/>
      <c r="T386" s="21"/>
      <c r="U386" s="21"/>
      <c r="V386" s="21"/>
      <c r="W386" s="21"/>
      <c r="X386" s="21"/>
      <c r="Y386" s="21"/>
      <c r="Z386" s="21"/>
      <c r="AA386" s="21"/>
      <c r="AB386" s="63">
        <v>1</v>
      </c>
      <c r="AD386"/>
    </row>
    <row r="387" spans="2:30" ht="15.75">
      <c r="B387" s="87" t="str">
        <f t="shared" si="31"/>
        <v>A</v>
      </c>
      <c r="C387" s="21"/>
      <c r="D387" s="21" t="s">
        <v>1676</v>
      </c>
      <c r="E387" s="21"/>
      <c r="F387" s="21"/>
      <c r="G387" s="21"/>
      <c r="H387" s="21"/>
      <c r="I387" s="21"/>
      <c r="J387" s="21"/>
      <c r="K387" s="21"/>
      <c r="L387" s="21"/>
      <c r="M387" s="21"/>
      <c r="N387" s="21"/>
      <c r="P387" s="274" t="s">
        <v>348</v>
      </c>
      <c r="Q387" s="21" t="s">
        <v>1675</v>
      </c>
      <c r="R387" s="21"/>
      <c r="S387" s="21"/>
      <c r="T387" s="21"/>
      <c r="U387" s="21"/>
      <c r="V387" s="21"/>
      <c r="W387" s="21"/>
      <c r="X387" s="21"/>
      <c r="Y387" s="21"/>
      <c r="Z387" s="21"/>
      <c r="AA387" s="21"/>
      <c r="AB387" s="63">
        <v>1</v>
      </c>
      <c r="AD387"/>
    </row>
    <row r="388" spans="2:30" ht="15.75">
      <c r="B388" s="87" t="str">
        <f t="shared" si="31"/>
        <v>►</v>
      </c>
      <c r="C388" s="21"/>
      <c r="D388" s="21"/>
      <c r="E388" s="21"/>
      <c r="F388" s="21"/>
      <c r="G388" s="21"/>
      <c r="H388" s="21"/>
      <c r="I388" s="21"/>
      <c r="J388" s="21"/>
      <c r="K388" s="21"/>
      <c r="L388" s="21"/>
      <c r="M388" s="21"/>
      <c r="N388" s="21"/>
      <c r="P388" s="87" t="str">
        <f t="shared" ref="P388:P402" si="32">IF(R388&lt;&gt;"","A","►")</f>
        <v>A</v>
      </c>
      <c r="Q388" s="21"/>
      <c r="R388" s="21" t="s">
        <v>1674</v>
      </c>
      <c r="S388" s="21"/>
      <c r="T388" s="21"/>
      <c r="U388" s="21"/>
      <c r="V388" s="21"/>
      <c r="W388" s="21"/>
      <c r="X388" s="21"/>
      <c r="Y388" s="21"/>
      <c r="Z388" s="21"/>
      <c r="AA388" s="21"/>
      <c r="AB388" s="63">
        <v>1</v>
      </c>
      <c r="AD388"/>
    </row>
    <row r="389" spans="2:30" ht="18">
      <c r="B389" s="87" t="str">
        <f t="shared" si="31"/>
        <v>A</v>
      </c>
      <c r="C389" s="21"/>
      <c r="D389" s="48" t="s">
        <v>1673</v>
      </c>
      <c r="E389" s="21"/>
      <c r="F389" s="21"/>
      <c r="G389" s="21"/>
      <c r="H389" s="21"/>
      <c r="I389" s="21"/>
      <c r="J389" s="21"/>
      <c r="K389" s="21"/>
      <c r="L389" s="21"/>
      <c r="M389" s="21"/>
      <c r="N389" s="21"/>
      <c r="P389" s="87" t="str">
        <f t="shared" si="32"/>
        <v>A</v>
      </c>
      <c r="Q389" s="21"/>
      <c r="R389" s="48" t="s">
        <v>1672</v>
      </c>
      <c r="S389" s="21"/>
      <c r="T389" s="21"/>
      <c r="U389" s="21"/>
      <c r="V389" s="21"/>
      <c r="W389" s="21"/>
      <c r="X389" s="21"/>
      <c r="Y389" s="21"/>
      <c r="Z389" s="21"/>
      <c r="AA389" s="21"/>
      <c r="AB389" s="63">
        <v>1</v>
      </c>
      <c r="AD389"/>
    </row>
    <row r="390" spans="2:30" ht="15.75">
      <c r="B390" s="87" t="str">
        <f t="shared" si="31"/>
        <v>►</v>
      </c>
      <c r="C390" s="21"/>
      <c r="D390" s="88"/>
      <c r="E390" s="21"/>
      <c r="F390" s="21"/>
      <c r="G390" s="21"/>
      <c r="H390" s="21"/>
      <c r="I390" s="21"/>
      <c r="J390" s="21"/>
      <c r="K390" s="21"/>
      <c r="L390" s="21"/>
      <c r="M390" s="21"/>
      <c r="N390" s="21"/>
      <c r="P390" s="87" t="str">
        <f t="shared" si="32"/>
        <v>►</v>
      </c>
      <c r="Q390" s="21"/>
      <c r="R390" s="88"/>
      <c r="S390" s="21"/>
      <c r="T390" s="21"/>
      <c r="U390" s="21"/>
      <c r="V390" s="21"/>
      <c r="W390" s="21"/>
      <c r="X390" s="21"/>
      <c r="Y390" s="21"/>
      <c r="Z390" s="21"/>
      <c r="AA390" s="21"/>
      <c r="AB390" s="63">
        <v>1</v>
      </c>
      <c r="AD390"/>
    </row>
    <row r="391" spans="2:30" ht="15.75">
      <c r="B391" s="87" t="str">
        <f t="shared" si="31"/>
        <v>A</v>
      </c>
      <c r="C391" s="21"/>
      <c r="D391" s="104" t="s">
        <v>1671</v>
      </c>
      <c r="E391" s="21"/>
      <c r="F391" s="21"/>
      <c r="G391" s="21"/>
      <c r="H391" s="21"/>
      <c r="I391" s="21"/>
      <c r="J391" s="21"/>
      <c r="K391" s="21"/>
      <c r="L391" s="21"/>
      <c r="M391" s="21"/>
      <c r="N391" s="21"/>
      <c r="P391" s="87" t="str">
        <f t="shared" si="32"/>
        <v>A</v>
      </c>
      <c r="Q391" s="21"/>
      <c r="R391" s="104" t="s">
        <v>1670</v>
      </c>
      <c r="S391" s="21"/>
      <c r="T391" s="21"/>
      <c r="U391" s="21"/>
      <c r="V391" s="21"/>
      <c r="W391" s="21"/>
      <c r="X391" s="21"/>
      <c r="Y391" s="21"/>
      <c r="Z391" s="21"/>
      <c r="AA391" s="21"/>
      <c r="AB391" s="63">
        <v>1</v>
      </c>
      <c r="AD391"/>
    </row>
    <row r="392" spans="2:30" ht="15.75">
      <c r="B392" s="87" t="str">
        <f t="shared" si="31"/>
        <v>A</v>
      </c>
      <c r="C392" s="21"/>
      <c r="D392" s="104" t="s">
        <v>1669</v>
      </c>
      <c r="E392" s="21"/>
      <c r="F392" s="21"/>
      <c r="G392" s="21"/>
      <c r="H392" s="21"/>
      <c r="I392" s="21"/>
      <c r="J392" s="21"/>
      <c r="K392" s="21"/>
      <c r="L392" s="21"/>
      <c r="M392" s="21"/>
      <c r="N392" s="21"/>
      <c r="P392" s="87" t="str">
        <f t="shared" si="32"/>
        <v>A</v>
      </c>
      <c r="Q392" s="21"/>
      <c r="R392" s="104" t="s">
        <v>1668</v>
      </c>
      <c r="S392" s="21"/>
      <c r="T392" s="21"/>
      <c r="U392" s="21"/>
      <c r="V392" s="21"/>
      <c r="W392" s="21"/>
      <c r="X392" s="21"/>
      <c r="Y392" s="21"/>
      <c r="Z392" s="21"/>
      <c r="AA392" s="21"/>
      <c r="AB392" s="63">
        <v>1</v>
      </c>
      <c r="AD392"/>
    </row>
    <row r="393" spans="2:30" ht="15.75">
      <c r="B393" s="87" t="str">
        <f t="shared" si="31"/>
        <v>►</v>
      </c>
      <c r="C393" s="21"/>
      <c r="D393" s="21"/>
      <c r="E393" s="21"/>
      <c r="F393" s="21"/>
      <c r="G393" s="21"/>
      <c r="H393" s="21"/>
      <c r="I393" s="21"/>
      <c r="J393" s="21"/>
      <c r="K393" s="21"/>
      <c r="L393" s="21"/>
      <c r="M393" s="21"/>
      <c r="N393" s="21"/>
      <c r="P393" s="87" t="str">
        <f t="shared" si="32"/>
        <v>A</v>
      </c>
      <c r="Q393" s="21"/>
      <c r="R393" s="104" t="s">
        <v>1667</v>
      </c>
      <c r="S393" s="21"/>
      <c r="T393" s="21"/>
      <c r="U393" s="21"/>
      <c r="V393" s="21"/>
      <c r="W393" s="21"/>
      <c r="X393" s="21"/>
      <c r="Y393" s="21"/>
      <c r="Z393" s="21"/>
      <c r="AA393" s="21"/>
      <c r="AB393" s="63">
        <v>1</v>
      </c>
      <c r="AD393"/>
    </row>
    <row r="394" spans="2:30" ht="15.75">
      <c r="B394" s="274" t="s">
        <v>348</v>
      </c>
      <c r="C394" s="21"/>
      <c r="D394" s="21"/>
      <c r="E394" s="21"/>
      <c r="F394" s="21"/>
      <c r="G394" s="21"/>
      <c r="H394" s="21"/>
      <c r="I394" s="21"/>
      <c r="J394" s="21"/>
      <c r="K394" s="21"/>
      <c r="L394" s="21"/>
      <c r="M394" s="21"/>
      <c r="N394" s="21"/>
      <c r="P394" s="87" t="str">
        <f t="shared" si="32"/>
        <v>A</v>
      </c>
      <c r="Q394" s="21"/>
      <c r="R394" s="104" t="s">
        <v>1666</v>
      </c>
      <c r="S394" s="21"/>
      <c r="T394" s="21"/>
      <c r="U394" s="21"/>
      <c r="V394" s="21"/>
      <c r="W394" s="21"/>
      <c r="X394" s="21"/>
      <c r="Y394" s="21"/>
      <c r="Z394" s="21"/>
      <c r="AA394" s="21"/>
      <c r="AB394" s="63">
        <v>1</v>
      </c>
      <c r="AD394"/>
    </row>
    <row r="395" spans="2:30" ht="15.75">
      <c r="B395" s="274" t="s">
        <v>348</v>
      </c>
      <c r="C395" s="21" t="s">
        <v>1665</v>
      </c>
      <c r="D395" s="21"/>
      <c r="E395" s="21"/>
      <c r="F395" s="21"/>
      <c r="G395" s="21"/>
      <c r="H395" s="21"/>
      <c r="I395" s="21"/>
      <c r="J395" s="21"/>
      <c r="K395" s="21"/>
      <c r="L395" s="21"/>
      <c r="M395" s="21"/>
      <c r="N395" s="21"/>
      <c r="P395" s="87" t="str">
        <f t="shared" si="32"/>
        <v>A</v>
      </c>
      <c r="Q395" s="21"/>
      <c r="R395" s="103" t="s">
        <v>1664</v>
      </c>
      <c r="S395" s="21"/>
      <c r="T395" s="21"/>
      <c r="U395" s="21"/>
      <c r="V395" s="21"/>
      <c r="W395" s="21"/>
      <c r="X395" s="21"/>
      <c r="Y395" s="21"/>
      <c r="Z395" s="21"/>
      <c r="AA395" s="21"/>
      <c r="AB395" s="63">
        <v>1</v>
      </c>
      <c r="AD395"/>
    </row>
    <row r="396" spans="2:30" ht="15.75">
      <c r="B396" s="87" t="str">
        <f t="shared" ref="B396:B409" si="33">IF(D396&lt;&gt;"","A","►")</f>
        <v>A</v>
      </c>
      <c r="C396" s="21"/>
      <c r="D396" s="21" t="s">
        <v>1663</v>
      </c>
      <c r="E396" s="21"/>
      <c r="F396" s="21"/>
      <c r="G396" s="21"/>
      <c r="H396" s="21"/>
      <c r="I396" s="21"/>
      <c r="J396" s="21"/>
      <c r="K396" s="21"/>
      <c r="L396" s="21"/>
      <c r="M396" s="21"/>
      <c r="N396" s="21"/>
      <c r="P396" s="87" t="str">
        <f t="shared" si="32"/>
        <v>A</v>
      </c>
      <c r="Q396" s="21"/>
      <c r="R396" s="103" t="s">
        <v>1662</v>
      </c>
      <c r="S396" s="21"/>
      <c r="T396" s="21"/>
      <c r="U396" s="21"/>
      <c r="V396" s="21"/>
      <c r="W396" s="21"/>
      <c r="X396" s="21"/>
      <c r="Y396" s="21"/>
      <c r="Z396" s="21"/>
      <c r="AA396" s="21"/>
      <c r="AB396" s="63">
        <v>1</v>
      </c>
      <c r="AD396"/>
    </row>
    <row r="397" spans="2:30" ht="15.75">
      <c r="B397" s="87" t="str">
        <f t="shared" si="33"/>
        <v>►</v>
      </c>
      <c r="C397" s="21"/>
      <c r="D397" s="21"/>
      <c r="E397" s="21"/>
      <c r="F397" s="21"/>
      <c r="G397" s="21"/>
      <c r="H397" s="21"/>
      <c r="I397" s="21"/>
      <c r="J397" s="21"/>
      <c r="K397" s="21"/>
      <c r="L397" s="21"/>
      <c r="M397" s="21"/>
      <c r="N397" s="21"/>
      <c r="P397" s="87" t="str">
        <f t="shared" si="32"/>
        <v>A</v>
      </c>
      <c r="Q397" s="21"/>
      <c r="R397" s="103" t="s">
        <v>1661</v>
      </c>
      <c r="S397" s="21"/>
      <c r="T397" s="21"/>
      <c r="U397" s="21"/>
      <c r="V397" s="21"/>
      <c r="W397" s="21"/>
      <c r="X397" s="21"/>
      <c r="Y397" s="21"/>
      <c r="Z397" s="21"/>
      <c r="AA397" s="21"/>
      <c r="AB397" s="63">
        <v>1</v>
      </c>
      <c r="AD397"/>
    </row>
    <row r="398" spans="2:30" ht="18">
      <c r="B398" s="87" t="str">
        <f t="shared" si="33"/>
        <v>A</v>
      </c>
      <c r="C398" s="21"/>
      <c r="D398" s="48" t="s">
        <v>1660</v>
      </c>
      <c r="E398" s="21"/>
      <c r="F398" s="21"/>
      <c r="G398" s="21"/>
      <c r="H398" s="21"/>
      <c r="I398" s="21"/>
      <c r="J398" s="21"/>
      <c r="K398" s="21"/>
      <c r="L398" s="21"/>
      <c r="M398" s="21"/>
      <c r="N398" s="21"/>
      <c r="P398" s="87" t="str">
        <f t="shared" si="32"/>
        <v>A</v>
      </c>
      <c r="Q398" s="21"/>
      <c r="R398" s="103" t="s">
        <v>1659</v>
      </c>
      <c r="S398" s="21"/>
      <c r="T398" s="21"/>
      <c r="U398" s="21"/>
      <c r="V398" s="21"/>
      <c r="W398" s="21"/>
      <c r="X398" s="21"/>
      <c r="Y398" s="21"/>
      <c r="Z398" s="21"/>
      <c r="AA398" s="21"/>
      <c r="AB398" s="63">
        <v>1</v>
      </c>
      <c r="AD398"/>
    </row>
    <row r="399" spans="2:30" ht="15.75">
      <c r="B399" s="87" t="str">
        <f t="shared" si="33"/>
        <v>►</v>
      </c>
      <c r="C399" s="21"/>
      <c r="D399" s="88"/>
      <c r="E399" s="21"/>
      <c r="F399" s="21"/>
      <c r="G399" s="21"/>
      <c r="H399" s="21"/>
      <c r="I399" s="21"/>
      <c r="J399" s="21"/>
      <c r="K399" s="21"/>
      <c r="L399" s="21"/>
      <c r="M399" s="21"/>
      <c r="N399" s="21"/>
      <c r="P399" s="87" t="str">
        <f t="shared" si="32"/>
        <v>►</v>
      </c>
      <c r="Q399" s="21"/>
      <c r="R399" s="21"/>
      <c r="S399" s="21"/>
      <c r="T399" s="21"/>
      <c r="U399" s="21"/>
      <c r="V399" s="21"/>
      <c r="W399" s="21"/>
      <c r="X399" s="21"/>
      <c r="Y399" s="21"/>
      <c r="Z399" s="21"/>
      <c r="AA399" s="21"/>
      <c r="AB399" s="63">
        <v>1</v>
      </c>
      <c r="AD399"/>
    </row>
    <row r="400" spans="2:30" ht="15.75">
      <c r="B400" s="87" t="str">
        <f t="shared" si="33"/>
        <v>A</v>
      </c>
      <c r="C400" s="21"/>
      <c r="D400" s="104" t="s">
        <v>1658</v>
      </c>
      <c r="E400" s="21"/>
      <c r="F400" s="21"/>
      <c r="G400" s="21"/>
      <c r="H400" s="21"/>
      <c r="I400" s="21"/>
      <c r="J400" s="21"/>
      <c r="K400" s="21"/>
      <c r="L400" s="21"/>
      <c r="M400" s="21"/>
      <c r="N400" s="21"/>
      <c r="P400" s="87" t="str">
        <f t="shared" si="32"/>
        <v>A</v>
      </c>
      <c r="Q400" s="21"/>
      <c r="R400" s="21" t="s">
        <v>1657</v>
      </c>
      <c r="S400" s="21"/>
      <c r="T400" s="21"/>
      <c r="U400" s="21"/>
      <c r="V400" s="21"/>
      <c r="W400" s="21"/>
      <c r="X400" s="21"/>
      <c r="Y400" s="21"/>
      <c r="Z400" s="21"/>
      <c r="AA400" s="21"/>
      <c r="AB400" s="63">
        <v>1</v>
      </c>
      <c r="AD400"/>
    </row>
    <row r="401" spans="2:30" ht="15.75">
      <c r="B401" s="87" t="str">
        <f t="shared" si="33"/>
        <v>A</v>
      </c>
      <c r="C401" s="21"/>
      <c r="D401" s="104" t="s">
        <v>1656</v>
      </c>
      <c r="E401" s="21"/>
      <c r="F401" s="21"/>
      <c r="G401" s="21"/>
      <c r="H401" s="21"/>
      <c r="I401" s="21"/>
      <c r="J401" s="21"/>
      <c r="K401" s="21"/>
      <c r="L401" s="21"/>
      <c r="M401" s="21"/>
      <c r="N401" s="21"/>
      <c r="P401" s="87" t="str">
        <f t="shared" si="32"/>
        <v>A</v>
      </c>
      <c r="Q401" s="21"/>
      <c r="R401" s="21" t="s">
        <v>1655</v>
      </c>
      <c r="S401" s="21"/>
      <c r="T401" s="21"/>
      <c r="U401" s="21"/>
      <c r="V401" s="21"/>
      <c r="W401" s="21"/>
      <c r="X401" s="21"/>
      <c r="Y401" s="21"/>
      <c r="Z401" s="21"/>
      <c r="AA401" s="21"/>
      <c r="AB401" s="63">
        <v>1</v>
      </c>
      <c r="AD401"/>
    </row>
    <row r="402" spans="2:30" ht="15.75">
      <c r="B402" s="87" t="str">
        <f t="shared" si="33"/>
        <v>A</v>
      </c>
      <c r="C402" s="21"/>
      <c r="D402" s="104" t="s">
        <v>1654</v>
      </c>
      <c r="E402" s="21"/>
      <c r="F402" s="21"/>
      <c r="G402" s="21"/>
      <c r="H402" s="21"/>
      <c r="I402" s="21"/>
      <c r="J402" s="21"/>
      <c r="K402" s="21"/>
      <c r="L402" s="21"/>
      <c r="M402" s="21"/>
      <c r="N402" s="21"/>
      <c r="P402" s="87" t="str">
        <f t="shared" si="32"/>
        <v>►</v>
      </c>
      <c r="Q402" s="21"/>
      <c r="R402" s="21"/>
      <c r="S402" s="21"/>
      <c r="T402" s="21"/>
      <c r="U402" s="21"/>
      <c r="V402" s="21"/>
      <c r="W402" s="21"/>
      <c r="X402" s="21"/>
      <c r="Y402" s="21"/>
      <c r="Z402" s="21"/>
      <c r="AA402" s="21"/>
      <c r="AB402" s="63">
        <v>1</v>
      </c>
      <c r="AD402"/>
    </row>
    <row r="403" spans="2:30" ht="15.75">
      <c r="B403" s="87" t="str">
        <f t="shared" si="33"/>
        <v>A</v>
      </c>
      <c r="C403" s="21"/>
      <c r="D403" s="21" t="s">
        <v>1653</v>
      </c>
      <c r="E403" s="21"/>
      <c r="F403" s="21"/>
      <c r="G403" s="21"/>
      <c r="H403" s="21"/>
      <c r="I403" s="21"/>
      <c r="J403" s="21"/>
      <c r="K403" s="21"/>
      <c r="L403" s="21"/>
      <c r="M403" s="21"/>
      <c r="N403" s="21"/>
      <c r="P403" s="21"/>
      <c r="Q403" s="21"/>
      <c r="R403" s="21"/>
      <c r="S403" s="21"/>
      <c r="T403" s="21"/>
      <c r="U403" s="21"/>
      <c r="V403" s="21"/>
      <c r="W403" s="21"/>
      <c r="X403" s="21"/>
      <c r="Y403" s="21"/>
      <c r="Z403" s="21"/>
      <c r="AA403" s="21"/>
      <c r="AB403" s="63">
        <v>1</v>
      </c>
      <c r="AD403"/>
    </row>
    <row r="404" spans="2:30" ht="18">
      <c r="B404" s="87" t="str">
        <f t="shared" si="33"/>
        <v>►</v>
      </c>
      <c r="C404" s="21"/>
      <c r="D404" s="21"/>
      <c r="E404" s="21"/>
      <c r="F404" s="21"/>
      <c r="G404" s="21"/>
      <c r="H404" s="21"/>
      <c r="I404" s="21"/>
      <c r="J404" s="21"/>
      <c r="K404" s="21"/>
      <c r="L404" s="21"/>
      <c r="M404" s="21"/>
      <c r="N404" s="21"/>
      <c r="P404" s="273" t="s">
        <v>1652</v>
      </c>
      <c r="Q404" s="269"/>
      <c r="R404" s="269"/>
      <c r="S404" s="269"/>
      <c r="T404" s="269"/>
      <c r="U404" s="269"/>
      <c r="V404" s="269"/>
      <c r="W404" s="269"/>
      <c r="X404" s="269"/>
      <c r="Y404" s="269"/>
      <c r="Z404" s="21"/>
      <c r="AA404" s="21"/>
      <c r="AB404" s="63">
        <v>1</v>
      </c>
      <c r="AD404"/>
    </row>
    <row r="405" spans="2:30" ht="18">
      <c r="B405" s="87" t="str">
        <f t="shared" si="33"/>
        <v>A</v>
      </c>
      <c r="C405" s="21"/>
      <c r="D405" s="48" t="s">
        <v>1636</v>
      </c>
      <c r="E405" s="21"/>
      <c r="F405" s="21"/>
      <c r="G405" s="21"/>
      <c r="H405" s="21"/>
      <c r="I405" s="21"/>
      <c r="J405" s="21"/>
      <c r="K405" s="21"/>
      <c r="L405" s="21"/>
      <c r="M405" s="21"/>
      <c r="N405" s="21"/>
      <c r="P405" s="269"/>
      <c r="Q405" s="269"/>
      <c r="R405" s="269"/>
      <c r="S405" s="269"/>
      <c r="T405" s="269"/>
      <c r="U405" s="269"/>
      <c r="V405" s="269"/>
      <c r="W405" s="269"/>
      <c r="X405" s="269"/>
      <c r="Y405" s="269"/>
      <c r="Z405" s="21"/>
      <c r="AA405" s="21"/>
      <c r="AB405" s="63">
        <v>1</v>
      </c>
      <c r="AD405"/>
    </row>
    <row r="406" spans="2:30" ht="15.75">
      <c r="B406" s="87" t="str">
        <f t="shared" si="33"/>
        <v>►</v>
      </c>
      <c r="C406" s="21"/>
      <c r="D406" s="21"/>
      <c r="E406" s="21"/>
      <c r="F406" s="21"/>
      <c r="G406" s="21"/>
      <c r="H406" s="21"/>
      <c r="I406" s="21"/>
      <c r="J406" s="21"/>
      <c r="K406" s="21"/>
      <c r="L406" s="21"/>
      <c r="M406" s="21"/>
      <c r="N406" s="21"/>
      <c r="P406" s="269" t="s">
        <v>1651</v>
      </c>
      <c r="Q406" s="269"/>
      <c r="R406" s="269"/>
      <c r="S406" s="269"/>
      <c r="T406" s="269"/>
      <c r="U406" s="269"/>
      <c r="V406" s="269"/>
      <c r="W406" s="269"/>
      <c r="X406" s="269"/>
      <c r="Y406" s="269"/>
      <c r="Z406" s="21"/>
      <c r="AA406" s="21"/>
      <c r="AB406" s="63">
        <v>1</v>
      </c>
      <c r="AD406"/>
    </row>
    <row r="407" spans="2:30" ht="15.75">
      <c r="B407" s="87" t="str">
        <f t="shared" si="33"/>
        <v>A</v>
      </c>
      <c r="C407" s="21"/>
      <c r="D407" s="21" t="s">
        <v>1650</v>
      </c>
      <c r="E407" s="21"/>
      <c r="F407" s="21"/>
      <c r="G407" s="21"/>
      <c r="H407" s="21"/>
      <c r="I407" s="21"/>
      <c r="J407" s="21"/>
      <c r="K407" s="21"/>
      <c r="L407" s="21"/>
      <c r="M407" s="21"/>
      <c r="N407" s="21"/>
      <c r="P407" s="269"/>
      <c r="Q407" s="269"/>
      <c r="R407" s="269"/>
      <c r="S407" s="269"/>
      <c r="T407" s="269"/>
      <c r="U407" s="269"/>
      <c r="V407" s="269"/>
      <c r="W407" s="269"/>
      <c r="X407" s="269"/>
      <c r="Y407" s="269"/>
      <c r="Z407" s="21"/>
      <c r="AA407" s="21"/>
      <c r="AB407" s="63">
        <v>1</v>
      </c>
      <c r="AD407"/>
    </row>
    <row r="408" spans="2:30" ht="15.75">
      <c r="B408" s="87" t="str">
        <f t="shared" si="33"/>
        <v>A</v>
      </c>
      <c r="C408" s="21"/>
      <c r="D408" s="21" t="s">
        <v>1649</v>
      </c>
      <c r="E408" s="21"/>
      <c r="F408" s="21"/>
      <c r="G408" s="21"/>
      <c r="H408" s="21"/>
      <c r="I408" s="21"/>
      <c r="J408" s="21"/>
      <c r="K408" s="21"/>
      <c r="L408" s="21"/>
      <c r="M408" s="21"/>
      <c r="N408" s="21"/>
      <c r="P408" s="269"/>
      <c r="Q408" s="269"/>
      <c r="R408" s="269"/>
      <c r="S408" s="269"/>
      <c r="T408" s="269"/>
      <c r="U408" s="269"/>
      <c r="V408" s="269"/>
      <c r="W408" s="269"/>
      <c r="X408" s="269"/>
      <c r="Y408" s="269"/>
      <c r="Z408" s="21"/>
      <c r="AA408" s="21"/>
      <c r="AB408" s="63">
        <v>1</v>
      </c>
      <c r="AD408"/>
    </row>
    <row r="409" spans="2:30" ht="18">
      <c r="B409" s="87" t="str">
        <f t="shared" si="33"/>
        <v>►</v>
      </c>
      <c r="C409" s="21"/>
      <c r="D409" s="21"/>
      <c r="E409" s="21"/>
      <c r="F409" s="21"/>
      <c r="G409" s="21"/>
      <c r="H409" s="21"/>
      <c r="I409" s="21"/>
      <c r="J409" s="21"/>
      <c r="K409" s="21"/>
      <c r="L409" s="21"/>
      <c r="M409" s="21"/>
      <c r="N409" s="21"/>
      <c r="P409" s="273" t="s">
        <v>1648</v>
      </c>
      <c r="Q409" s="269"/>
      <c r="R409" s="269"/>
      <c r="S409" s="269"/>
      <c r="T409" s="269"/>
      <c r="U409" s="269"/>
      <c r="V409" s="269"/>
      <c r="W409" s="269"/>
      <c r="X409" s="269"/>
      <c r="Y409" s="269"/>
      <c r="Z409" s="21"/>
      <c r="AA409" s="21"/>
      <c r="AB409" s="63">
        <v>1</v>
      </c>
      <c r="AD409"/>
    </row>
    <row r="410" spans="2:30" ht="15.75">
      <c r="B410" s="274" t="s">
        <v>348</v>
      </c>
      <c r="C410" s="21"/>
      <c r="D410" s="21"/>
      <c r="E410" s="21"/>
      <c r="F410" s="21"/>
      <c r="G410" s="21"/>
      <c r="H410" s="21"/>
      <c r="I410" s="21"/>
      <c r="J410" s="21"/>
      <c r="K410" s="21"/>
      <c r="L410" s="21"/>
      <c r="M410" s="21"/>
      <c r="N410" s="21"/>
      <c r="P410" s="272"/>
      <c r="Q410" s="269"/>
      <c r="R410" s="269"/>
      <c r="S410" s="269"/>
      <c r="T410" s="269"/>
      <c r="U410" s="269"/>
      <c r="V410" s="269"/>
      <c r="W410" s="269"/>
      <c r="X410" s="269"/>
      <c r="Y410" s="269"/>
      <c r="Z410" s="21"/>
      <c r="AA410" s="21"/>
      <c r="AB410" s="63">
        <v>1</v>
      </c>
    </row>
    <row r="411" spans="2:30" ht="15.75">
      <c r="B411" s="274" t="s">
        <v>348</v>
      </c>
      <c r="C411" s="21" t="s">
        <v>1647</v>
      </c>
      <c r="D411" s="21"/>
      <c r="E411" s="21"/>
      <c r="F411" s="21"/>
      <c r="G411" s="21"/>
      <c r="H411" s="21"/>
      <c r="I411" s="21"/>
      <c r="J411" s="21"/>
      <c r="K411" s="21"/>
      <c r="L411" s="21"/>
      <c r="M411" s="21"/>
      <c r="N411" s="21"/>
      <c r="P411" s="272" t="s">
        <v>1646</v>
      </c>
      <c r="Q411" s="269"/>
      <c r="R411" s="269"/>
      <c r="S411" s="269"/>
      <c r="T411" s="269"/>
      <c r="U411" s="269"/>
      <c r="V411" s="269"/>
      <c r="W411" s="269"/>
      <c r="X411" s="269"/>
      <c r="Y411" s="269"/>
      <c r="Z411" s="21"/>
      <c r="AA411" s="21"/>
      <c r="AB411" s="63">
        <v>1</v>
      </c>
    </row>
    <row r="412" spans="2:30" ht="15.75">
      <c r="B412" s="87" t="str">
        <f t="shared" ref="B412:B447" si="34">IF(D412&lt;&gt;"","A","►")</f>
        <v>►</v>
      </c>
      <c r="C412" s="21"/>
      <c r="D412" s="21"/>
      <c r="E412" s="21"/>
      <c r="F412" s="21"/>
      <c r="G412" s="21"/>
      <c r="H412" s="21"/>
      <c r="I412" s="21"/>
      <c r="J412" s="21"/>
      <c r="K412" s="21"/>
      <c r="L412" s="21"/>
      <c r="M412" s="21"/>
      <c r="N412" s="21"/>
      <c r="P412" s="272" t="s">
        <v>1645</v>
      </c>
      <c r="Q412" s="269"/>
      <c r="R412" s="269"/>
      <c r="S412" s="269"/>
      <c r="T412" s="269"/>
      <c r="U412" s="269"/>
      <c r="V412" s="269"/>
      <c r="W412" s="269"/>
      <c r="X412" s="269"/>
      <c r="Y412" s="269"/>
      <c r="Z412" s="21"/>
      <c r="AA412" s="21"/>
      <c r="AB412" s="63">
        <v>1</v>
      </c>
    </row>
    <row r="413" spans="2:30" ht="18">
      <c r="B413" s="87" t="str">
        <f t="shared" si="34"/>
        <v>A</v>
      </c>
      <c r="C413" s="21"/>
      <c r="D413" s="48" t="s">
        <v>1644</v>
      </c>
      <c r="E413" s="21"/>
      <c r="F413" s="21"/>
      <c r="G413" s="21"/>
      <c r="H413" s="21"/>
      <c r="I413" s="21"/>
      <c r="J413" s="21"/>
      <c r="K413" s="21"/>
      <c r="L413" s="21"/>
      <c r="M413" s="21"/>
      <c r="N413" s="21"/>
      <c r="P413" s="269"/>
      <c r="Q413" s="269"/>
      <c r="R413" s="269"/>
      <c r="S413" s="269"/>
      <c r="T413" s="269"/>
      <c r="U413" s="269"/>
      <c r="V413" s="269"/>
      <c r="W413" s="269"/>
      <c r="X413" s="269"/>
      <c r="Y413" s="269"/>
      <c r="Z413" s="21"/>
      <c r="AA413" s="21"/>
      <c r="AB413" s="63">
        <v>1</v>
      </c>
    </row>
    <row r="414" spans="2:30" ht="18">
      <c r="B414" s="87" t="str">
        <f t="shared" si="34"/>
        <v>►</v>
      </c>
      <c r="C414" s="21"/>
      <c r="D414" s="88"/>
      <c r="E414" s="21"/>
      <c r="F414" s="21"/>
      <c r="G414" s="21"/>
      <c r="H414" s="21"/>
      <c r="I414" s="21"/>
      <c r="J414" s="21"/>
      <c r="K414" s="21"/>
      <c r="L414" s="21"/>
      <c r="M414" s="21"/>
      <c r="N414" s="21"/>
      <c r="P414" s="273" t="s">
        <v>1643</v>
      </c>
      <c r="Q414" s="269"/>
      <c r="R414" s="269"/>
      <c r="S414" s="269"/>
      <c r="T414" s="269"/>
      <c r="U414" s="269"/>
      <c r="V414" s="269"/>
      <c r="W414" s="269"/>
      <c r="X414" s="269"/>
      <c r="Y414" s="269"/>
      <c r="Z414" s="21"/>
      <c r="AA414" s="21"/>
      <c r="AB414" s="63">
        <v>1</v>
      </c>
    </row>
    <row r="415" spans="2:30" ht="15.75">
      <c r="B415" s="87" t="str">
        <f t="shared" si="34"/>
        <v>A</v>
      </c>
      <c r="C415" s="21"/>
      <c r="D415" s="104" t="s">
        <v>1642</v>
      </c>
      <c r="E415" s="21"/>
      <c r="F415" s="21"/>
      <c r="G415" s="21"/>
      <c r="H415" s="21"/>
      <c r="I415" s="21"/>
      <c r="J415" s="21"/>
      <c r="K415" s="21"/>
      <c r="L415" s="21"/>
      <c r="M415" s="21"/>
      <c r="N415" s="21"/>
      <c r="P415" s="272"/>
      <c r="Q415" s="269"/>
      <c r="R415" s="269"/>
      <c r="S415" s="269"/>
      <c r="T415" s="269"/>
      <c r="U415" s="269"/>
      <c r="V415" s="269"/>
      <c r="W415" s="269"/>
      <c r="X415" s="269"/>
      <c r="Y415" s="269"/>
      <c r="Z415" s="21"/>
      <c r="AA415" s="21"/>
      <c r="AB415" s="63">
        <v>1</v>
      </c>
    </row>
    <row r="416" spans="2:30" ht="15.75">
      <c r="B416" s="87" t="str">
        <f t="shared" si="34"/>
        <v>A</v>
      </c>
      <c r="C416" s="21"/>
      <c r="D416" s="104" t="s">
        <v>1641</v>
      </c>
      <c r="E416" s="21"/>
      <c r="F416" s="21"/>
      <c r="G416" s="21"/>
      <c r="H416" s="21"/>
      <c r="I416" s="21"/>
      <c r="J416" s="21"/>
      <c r="K416" s="21"/>
      <c r="L416" s="21"/>
      <c r="M416" s="21"/>
      <c r="N416" s="21"/>
      <c r="P416" s="272" t="s">
        <v>1640</v>
      </c>
      <c r="Q416" s="269"/>
      <c r="R416" s="269"/>
      <c r="S416" s="269"/>
      <c r="T416" s="269"/>
      <c r="U416" s="269"/>
      <c r="V416" s="269"/>
      <c r="W416" s="269"/>
      <c r="X416" s="269"/>
      <c r="Y416" s="269"/>
      <c r="Z416" s="21"/>
      <c r="AA416" s="21"/>
      <c r="AB416" s="63">
        <v>1</v>
      </c>
    </row>
    <row r="417" spans="2:28" ht="15.75">
      <c r="B417" s="87" t="str">
        <f t="shared" si="34"/>
        <v>A</v>
      </c>
      <c r="C417" s="21"/>
      <c r="D417" s="104" t="s">
        <v>1639</v>
      </c>
      <c r="E417" s="21"/>
      <c r="F417" s="21"/>
      <c r="G417" s="21"/>
      <c r="H417" s="21"/>
      <c r="I417" s="21"/>
      <c r="J417" s="21"/>
      <c r="K417" s="21"/>
      <c r="L417" s="21"/>
      <c r="M417" s="21"/>
      <c r="N417" s="21"/>
      <c r="P417" s="270" t="s">
        <v>1638</v>
      </c>
      <c r="Q417" s="269"/>
      <c r="R417" s="269"/>
      <c r="S417" s="269"/>
      <c r="T417" s="269"/>
      <c r="U417" s="269"/>
      <c r="V417" s="269"/>
      <c r="W417" s="269"/>
      <c r="X417" s="269"/>
      <c r="Y417" s="269"/>
      <c r="Z417" s="21"/>
      <c r="AA417" s="21"/>
      <c r="AB417" s="63">
        <v>1</v>
      </c>
    </row>
    <row r="418" spans="2:28" ht="15.75">
      <c r="B418" s="87" t="str">
        <f t="shared" si="34"/>
        <v>►</v>
      </c>
      <c r="C418" s="21"/>
      <c r="D418" s="21"/>
      <c r="E418" s="21"/>
      <c r="F418" s="21"/>
      <c r="G418" s="21"/>
      <c r="H418" s="21"/>
      <c r="I418" s="21"/>
      <c r="J418" s="21"/>
      <c r="K418" s="21"/>
      <c r="L418" s="21"/>
      <c r="M418" s="21"/>
      <c r="N418" s="21"/>
      <c r="P418" s="270" t="s">
        <v>1637</v>
      </c>
      <c r="Q418" s="269"/>
      <c r="R418" s="269"/>
      <c r="S418" s="269"/>
      <c r="T418" s="269"/>
      <c r="U418" s="269"/>
      <c r="V418" s="269"/>
      <c r="W418" s="269"/>
      <c r="X418" s="269"/>
      <c r="Y418" s="269"/>
      <c r="Z418" s="21"/>
      <c r="AA418" s="21"/>
      <c r="AB418" s="63">
        <v>1</v>
      </c>
    </row>
    <row r="419" spans="2:28" ht="18">
      <c r="B419" s="87" t="str">
        <f t="shared" si="34"/>
        <v>A</v>
      </c>
      <c r="C419" s="21"/>
      <c r="D419" s="48" t="s">
        <v>1636</v>
      </c>
      <c r="E419" s="21"/>
      <c r="F419" s="21"/>
      <c r="G419" s="21"/>
      <c r="H419" s="21"/>
      <c r="I419" s="21"/>
      <c r="J419" s="21"/>
      <c r="K419" s="21"/>
      <c r="L419" s="21"/>
      <c r="M419" s="21"/>
      <c r="N419" s="21"/>
      <c r="P419" s="269"/>
      <c r="Q419" s="269"/>
      <c r="R419" s="269"/>
      <c r="S419" s="269"/>
      <c r="T419" s="269"/>
      <c r="U419" s="269"/>
      <c r="V419" s="269"/>
      <c r="W419" s="269"/>
      <c r="X419" s="269"/>
      <c r="Y419" s="269"/>
      <c r="Z419" s="21"/>
      <c r="AA419" s="21"/>
      <c r="AB419" s="63">
        <v>1</v>
      </c>
    </row>
    <row r="420" spans="2:28" ht="18">
      <c r="B420" s="87" t="str">
        <f t="shared" si="34"/>
        <v>►</v>
      </c>
      <c r="C420" s="21"/>
      <c r="D420" s="21"/>
      <c r="E420" s="21"/>
      <c r="F420" s="21"/>
      <c r="G420" s="21"/>
      <c r="H420" s="21"/>
      <c r="I420" s="21"/>
      <c r="J420" s="21"/>
      <c r="K420" s="21"/>
      <c r="L420" s="21"/>
      <c r="M420" s="21"/>
      <c r="N420" s="21"/>
      <c r="P420" s="273" t="s">
        <v>1635</v>
      </c>
      <c r="Q420" s="269"/>
      <c r="R420" s="269"/>
      <c r="S420" s="269"/>
      <c r="T420" s="269"/>
      <c r="U420" s="269"/>
      <c r="V420" s="269"/>
      <c r="W420" s="269"/>
      <c r="X420" s="269"/>
      <c r="Y420" s="269"/>
      <c r="Z420" s="21"/>
      <c r="AA420" s="21"/>
      <c r="AB420" s="63">
        <v>1</v>
      </c>
    </row>
    <row r="421" spans="2:28" ht="15.75">
      <c r="B421" s="87" t="str">
        <f t="shared" si="34"/>
        <v>A</v>
      </c>
      <c r="C421" s="21"/>
      <c r="D421" s="21" t="s">
        <v>1634</v>
      </c>
      <c r="E421" s="21"/>
      <c r="F421" s="21"/>
      <c r="G421" s="21"/>
      <c r="H421" s="21"/>
      <c r="I421" s="21"/>
      <c r="J421" s="21"/>
      <c r="K421" s="21"/>
      <c r="L421" s="21"/>
      <c r="M421" s="21"/>
      <c r="N421" s="21"/>
      <c r="P421" s="272"/>
      <c r="Q421" s="269"/>
      <c r="R421" s="269"/>
      <c r="S421" s="269"/>
      <c r="T421" s="269"/>
      <c r="U421" s="269"/>
      <c r="V421" s="269"/>
      <c r="W421" s="269"/>
      <c r="X421" s="269"/>
      <c r="Y421" s="269"/>
      <c r="Z421" s="21"/>
      <c r="AA421" s="21"/>
      <c r="AB421" s="63">
        <v>1</v>
      </c>
    </row>
    <row r="422" spans="2:28" ht="15.75">
      <c r="B422" s="87" t="str">
        <f t="shared" si="34"/>
        <v>A</v>
      </c>
      <c r="C422" s="21"/>
      <c r="D422" s="21" t="s">
        <v>1633</v>
      </c>
      <c r="E422" s="21"/>
      <c r="F422" s="21"/>
      <c r="G422" s="21"/>
      <c r="H422" s="21"/>
      <c r="I422" s="21"/>
      <c r="J422" s="21"/>
      <c r="K422" s="21"/>
      <c r="L422" s="21"/>
      <c r="M422" s="21"/>
      <c r="N422" s="21"/>
      <c r="P422" s="271" t="s">
        <v>1632</v>
      </c>
      <c r="Q422" s="269"/>
      <c r="R422" s="269"/>
      <c r="S422" s="269"/>
      <c r="T422" s="269"/>
      <c r="U422" s="269"/>
      <c r="V422" s="269"/>
      <c r="W422" s="269"/>
      <c r="X422" s="269"/>
      <c r="Y422" s="269"/>
      <c r="Z422" s="21"/>
      <c r="AA422" s="21"/>
      <c r="AB422" s="63">
        <v>1</v>
      </c>
    </row>
    <row r="423" spans="2:28" ht="15.75">
      <c r="B423" s="87" t="str">
        <f t="shared" si="34"/>
        <v>►</v>
      </c>
      <c r="C423" s="21"/>
      <c r="D423" s="21"/>
      <c r="E423" s="21"/>
      <c r="F423" s="21"/>
      <c r="G423" s="21"/>
      <c r="H423" s="21"/>
      <c r="I423" s="21"/>
      <c r="J423" s="21"/>
      <c r="K423" s="21"/>
      <c r="L423" s="21"/>
      <c r="M423" s="21"/>
      <c r="N423" s="21"/>
      <c r="P423" s="272"/>
      <c r="Q423" s="269"/>
      <c r="R423" s="269"/>
      <c r="S423" s="269"/>
      <c r="T423" s="269"/>
      <c r="U423" s="269"/>
      <c r="V423" s="269"/>
      <c r="W423" s="269"/>
      <c r="X423" s="269"/>
      <c r="Y423" s="269"/>
      <c r="Z423" s="21"/>
      <c r="AA423" s="21"/>
      <c r="AB423" s="63">
        <v>1</v>
      </c>
    </row>
    <row r="424" spans="2:28" ht="15.75">
      <c r="B424" s="87" t="str">
        <f t="shared" si="34"/>
        <v>►</v>
      </c>
      <c r="C424" s="21"/>
      <c r="D424" s="21"/>
      <c r="E424" s="21"/>
      <c r="F424" s="21"/>
      <c r="G424" s="21"/>
      <c r="H424" s="21"/>
      <c r="I424" s="21"/>
      <c r="J424" s="21"/>
      <c r="K424" s="21"/>
      <c r="L424" s="21"/>
      <c r="M424" s="21"/>
      <c r="N424" s="21"/>
      <c r="P424" s="270" t="s">
        <v>1631</v>
      </c>
      <c r="Q424" s="269"/>
      <c r="R424" s="269"/>
      <c r="S424" s="269"/>
      <c r="T424" s="269"/>
      <c r="U424" s="269"/>
      <c r="V424" s="269"/>
      <c r="W424" s="269"/>
      <c r="X424" s="269"/>
      <c r="Y424" s="269"/>
      <c r="Z424" s="21"/>
      <c r="AA424" s="21"/>
      <c r="AB424" s="63">
        <v>1</v>
      </c>
    </row>
    <row r="425" spans="2:28" ht="15.75">
      <c r="B425" s="87" t="str">
        <f t="shared" si="34"/>
        <v>►</v>
      </c>
      <c r="C425" s="21"/>
      <c r="D425" s="21"/>
      <c r="E425" s="21"/>
      <c r="F425" s="21"/>
      <c r="G425" s="21"/>
      <c r="H425" s="21"/>
      <c r="I425" s="21"/>
      <c r="J425" s="21"/>
      <c r="K425" s="21"/>
      <c r="L425" s="21"/>
      <c r="M425" s="21"/>
      <c r="N425" s="21"/>
      <c r="P425" s="270" t="s">
        <v>1630</v>
      </c>
      <c r="Q425" s="269"/>
      <c r="R425" s="269"/>
      <c r="S425" s="269"/>
      <c r="T425" s="269"/>
      <c r="U425" s="269"/>
      <c r="V425" s="269"/>
      <c r="W425" s="269"/>
      <c r="X425" s="269"/>
      <c r="Y425" s="269"/>
      <c r="Z425" s="21"/>
      <c r="AA425" s="21"/>
      <c r="AB425" s="63">
        <v>1</v>
      </c>
    </row>
    <row r="426" spans="2:28" ht="15.75">
      <c r="B426" s="87" t="str">
        <f t="shared" si="34"/>
        <v>►</v>
      </c>
      <c r="C426" s="21"/>
      <c r="D426" s="21"/>
      <c r="E426" s="21"/>
      <c r="F426" s="21"/>
      <c r="G426" s="21"/>
      <c r="H426" s="21"/>
      <c r="I426" s="21"/>
      <c r="J426" s="21"/>
      <c r="K426" s="21"/>
      <c r="L426" s="21"/>
      <c r="M426" s="21"/>
      <c r="N426" s="21"/>
      <c r="P426" s="272"/>
      <c r="Q426" s="269"/>
      <c r="R426" s="269"/>
      <c r="S426" s="269"/>
      <c r="T426" s="269"/>
      <c r="U426" s="269"/>
      <c r="V426" s="269"/>
      <c r="W426" s="269"/>
      <c r="X426" s="269"/>
      <c r="Y426" s="269"/>
      <c r="Z426" s="21"/>
      <c r="AA426" s="21"/>
      <c r="AB426" s="63">
        <v>1</v>
      </c>
    </row>
    <row r="427" spans="2:28" ht="15.75">
      <c r="B427" s="87" t="str">
        <f t="shared" si="34"/>
        <v>►</v>
      </c>
      <c r="C427" s="21"/>
      <c r="D427" s="21"/>
      <c r="E427" s="21"/>
      <c r="F427" s="21"/>
      <c r="G427" s="21"/>
      <c r="H427" s="21"/>
      <c r="I427" s="21"/>
      <c r="J427" s="21"/>
      <c r="K427" s="21"/>
      <c r="L427" s="21"/>
      <c r="M427" s="21"/>
      <c r="N427" s="21"/>
      <c r="P427" s="271" t="s">
        <v>1629</v>
      </c>
      <c r="Q427" s="269"/>
      <c r="R427" s="269"/>
      <c r="S427" s="269"/>
      <c r="T427" s="269"/>
      <c r="U427" s="269"/>
      <c r="V427" s="269"/>
      <c r="W427" s="269"/>
      <c r="X427" s="269"/>
      <c r="Y427" s="269"/>
      <c r="Z427" s="21"/>
      <c r="AA427" s="21"/>
      <c r="AB427" s="63">
        <v>1</v>
      </c>
    </row>
    <row r="428" spans="2:28" ht="15.75">
      <c r="B428" s="87" t="str">
        <f t="shared" si="34"/>
        <v>►</v>
      </c>
      <c r="C428" s="21"/>
      <c r="D428" s="21"/>
      <c r="E428" s="21"/>
      <c r="F428" s="21"/>
      <c r="G428" s="21"/>
      <c r="H428" s="21"/>
      <c r="I428" s="21"/>
      <c r="J428" s="21"/>
      <c r="K428" s="21"/>
      <c r="L428" s="21"/>
      <c r="M428" s="21"/>
      <c r="N428" s="21"/>
      <c r="P428" s="272"/>
      <c r="Q428" s="269"/>
      <c r="R428" s="269"/>
      <c r="S428" s="269"/>
      <c r="T428" s="269"/>
      <c r="U428" s="269"/>
      <c r="V428" s="269"/>
      <c r="W428" s="269"/>
      <c r="X428" s="269"/>
      <c r="Y428" s="269"/>
      <c r="Z428" s="21"/>
      <c r="AA428" s="21"/>
      <c r="AB428" s="63">
        <v>1</v>
      </c>
    </row>
    <row r="429" spans="2:28" ht="15.75">
      <c r="B429" s="87" t="str">
        <f t="shared" si="34"/>
        <v>►</v>
      </c>
      <c r="C429" s="21"/>
      <c r="D429" s="21"/>
      <c r="E429" s="21"/>
      <c r="F429" s="21"/>
      <c r="G429" s="21"/>
      <c r="H429" s="21"/>
      <c r="I429" s="21"/>
      <c r="J429" s="21"/>
      <c r="K429" s="21"/>
      <c r="L429" s="21"/>
      <c r="M429" s="21"/>
      <c r="N429" s="21"/>
      <c r="P429" s="272"/>
      <c r="Q429" s="269"/>
      <c r="R429" s="269"/>
      <c r="S429" s="269"/>
      <c r="T429" s="269"/>
      <c r="U429" s="269"/>
      <c r="V429" s="269"/>
      <c r="W429" s="269"/>
      <c r="X429" s="269"/>
      <c r="Y429" s="269"/>
      <c r="Z429" s="21"/>
      <c r="AA429" s="21"/>
      <c r="AB429" s="63">
        <v>1</v>
      </c>
    </row>
    <row r="430" spans="2:28" ht="15.75">
      <c r="B430" s="87" t="str">
        <f t="shared" si="34"/>
        <v>►</v>
      </c>
      <c r="C430" s="21"/>
      <c r="D430" s="21"/>
      <c r="E430" s="21"/>
      <c r="F430" s="21"/>
      <c r="G430" s="21"/>
      <c r="H430" s="21"/>
      <c r="I430" s="21"/>
      <c r="J430" s="21"/>
      <c r="K430" s="21"/>
      <c r="L430" s="21"/>
      <c r="M430" s="21"/>
      <c r="N430" s="21"/>
      <c r="P430" s="270" t="s">
        <v>1628</v>
      </c>
      <c r="Q430" s="269"/>
      <c r="R430" s="269"/>
      <c r="S430" s="269"/>
      <c r="T430" s="269"/>
      <c r="U430" s="269"/>
      <c r="V430" s="269"/>
      <c r="W430" s="269"/>
      <c r="X430" s="269"/>
      <c r="Y430" s="269"/>
      <c r="Z430" s="21"/>
      <c r="AA430" s="21"/>
      <c r="AB430" s="63">
        <v>1</v>
      </c>
    </row>
    <row r="431" spans="2:28" ht="15.75">
      <c r="B431" s="87" t="str">
        <f t="shared" si="34"/>
        <v>►</v>
      </c>
      <c r="C431" s="21"/>
      <c r="D431" s="21"/>
      <c r="E431" s="21"/>
      <c r="F431" s="21"/>
      <c r="G431" s="21"/>
      <c r="H431" s="21"/>
      <c r="I431" s="21"/>
      <c r="J431" s="21"/>
      <c r="K431" s="21"/>
      <c r="L431" s="21"/>
      <c r="M431" s="21"/>
      <c r="N431" s="21"/>
      <c r="P431" s="272"/>
      <c r="Q431" s="269"/>
      <c r="R431" s="269"/>
      <c r="S431" s="269"/>
      <c r="T431" s="269"/>
      <c r="U431" s="269"/>
      <c r="V431" s="269"/>
      <c r="W431" s="269"/>
      <c r="X431" s="269"/>
      <c r="Y431" s="269"/>
      <c r="Z431" s="21"/>
      <c r="AA431" s="21"/>
      <c r="AB431" s="63">
        <v>1</v>
      </c>
    </row>
    <row r="432" spans="2:28" ht="15.75">
      <c r="B432" s="87" t="str">
        <f t="shared" si="34"/>
        <v>►</v>
      </c>
      <c r="C432" s="21"/>
      <c r="D432" s="21"/>
      <c r="E432" s="21"/>
      <c r="F432" s="21"/>
      <c r="G432" s="21"/>
      <c r="H432" s="21"/>
      <c r="I432" s="21"/>
      <c r="J432" s="21"/>
      <c r="K432" s="21"/>
      <c r="L432" s="21"/>
      <c r="M432" s="21"/>
      <c r="N432" s="21"/>
      <c r="P432" s="271" t="s">
        <v>1627</v>
      </c>
      <c r="Q432" s="269"/>
      <c r="R432" s="269"/>
      <c r="S432" s="269"/>
      <c r="T432" s="269"/>
      <c r="U432" s="269"/>
      <c r="V432" s="269"/>
      <c r="W432" s="269"/>
      <c r="X432" s="269"/>
      <c r="Y432" s="269"/>
      <c r="Z432" s="21"/>
      <c r="AA432" s="21"/>
      <c r="AB432" s="63">
        <v>1</v>
      </c>
    </row>
    <row r="433" spans="2:28" ht="15.75">
      <c r="B433" s="87" t="str">
        <f t="shared" si="34"/>
        <v>►</v>
      </c>
      <c r="C433" s="21"/>
      <c r="D433" s="21"/>
      <c r="E433" s="21"/>
      <c r="F433" s="21"/>
      <c r="G433" s="21"/>
      <c r="H433" s="21"/>
      <c r="I433" s="21"/>
      <c r="J433" s="21"/>
      <c r="K433" s="21"/>
      <c r="L433" s="21"/>
      <c r="M433" s="21"/>
      <c r="N433" s="21"/>
      <c r="P433" s="272"/>
      <c r="Q433" s="269"/>
      <c r="R433" s="269"/>
      <c r="S433" s="269"/>
      <c r="T433" s="269"/>
      <c r="U433" s="269"/>
      <c r="V433" s="269"/>
      <c r="W433" s="269"/>
      <c r="X433" s="269"/>
      <c r="Y433" s="269"/>
      <c r="Z433" s="21"/>
      <c r="AA433" s="21"/>
      <c r="AB433" s="63">
        <v>1</v>
      </c>
    </row>
    <row r="434" spans="2:28" ht="15.75">
      <c r="B434" s="87" t="str">
        <f t="shared" si="34"/>
        <v>►</v>
      </c>
      <c r="C434" s="21"/>
      <c r="D434" s="21"/>
      <c r="E434" s="21"/>
      <c r="F434" s="21"/>
      <c r="G434" s="21"/>
      <c r="H434" s="21"/>
      <c r="I434" s="21"/>
      <c r="J434" s="21"/>
      <c r="K434" s="21"/>
      <c r="L434" s="21"/>
      <c r="M434" s="21"/>
      <c r="N434" s="21"/>
      <c r="P434" s="272"/>
      <c r="Q434" s="269"/>
      <c r="R434" s="269"/>
      <c r="S434" s="269"/>
      <c r="T434" s="269"/>
      <c r="U434" s="269"/>
      <c r="V434" s="269"/>
      <c r="W434" s="269"/>
      <c r="X434" s="269"/>
      <c r="Y434" s="269"/>
      <c r="Z434" s="21"/>
      <c r="AA434" s="21"/>
      <c r="AB434" s="63">
        <v>1</v>
      </c>
    </row>
    <row r="435" spans="2:28" ht="15.75">
      <c r="B435" s="87" t="str">
        <f t="shared" si="34"/>
        <v>►</v>
      </c>
      <c r="C435" s="21"/>
      <c r="D435" s="21"/>
      <c r="E435" s="21"/>
      <c r="F435" s="21"/>
      <c r="G435" s="21"/>
      <c r="H435" s="21"/>
      <c r="I435" s="21"/>
      <c r="J435" s="21"/>
      <c r="K435" s="21"/>
      <c r="L435" s="21"/>
      <c r="M435" s="21"/>
      <c r="N435" s="21"/>
      <c r="P435" s="270" t="s">
        <v>1626</v>
      </c>
      <c r="Q435" s="269"/>
      <c r="R435" s="269"/>
      <c r="S435" s="269"/>
      <c r="T435" s="269"/>
      <c r="U435" s="269"/>
      <c r="V435" s="269"/>
      <c r="W435" s="269"/>
      <c r="X435" s="269"/>
      <c r="Y435" s="269"/>
      <c r="Z435" s="21"/>
      <c r="AA435" s="21"/>
      <c r="AB435" s="63">
        <v>1</v>
      </c>
    </row>
    <row r="436" spans="2:28" ht="15.75">
      <c r="B436" s="87" t="str">
        <f t="shared" si="34"/>
        <v>►</v>
      </c>
      <c r="C436" s="21"/>
      <c r="D436" s="21"/>
      <c r="E436" s="21"/>
      <c r="F436" s="21"/>
      <c r="G436" s="21"/>
      <c r="H436" s="21"/>
      <c r="I436" s="21"/>
      <c r="J436" s="21"/>
      <c r="K436" s="21"/>
      <c r="L436" s="21"/>
      <c r="M436" s="21"/>
      <c r="N436" s="21"/>
      <c r="P436" s="269"/>
      <c r="Q436" s="269"/>
      <c r="R436" s="269"/>
      <c r="S436" s="269"/>
      <c r="T436" s="269"/>
      <c r="U436" s="269"/>
      <c r="V436" s="269"/>
      <c r="W436" s="269"/>
      <c r="X436" s="269"/>
      <c r="Y436" s="269"/>
      <c r="Z436" s="21"/>
      <c r="AA436" s="21"/>
      <c r="AB436" s="63">
        <v>1</v>
      </c>
    </row>
    <row r="437" spans="2:28" ht="15.75">
      <c r="B437" s="87" t="str">
        <f t="shared" si="34"/>
        <v>►</v>
      </c>
      <c r="C437" s="21"/>
      <c r="D437" s="21"/>
      <c r="E437" s="21"/>
      <c r="F437" s="21"/>
      <c r="G437" s="21"/>
      <c r="H437" s="21"/>
      <c r="I437" s="21"/>
      <c r="J437" s="21"/>
      <c r="K437" s="21"/>
      <c r="L437" s="21"/>
      <c r="M437" s="21"/>
      <c r="N437" s="21"/>
      <c r="P437" s="269"/>
      <c r="Q437" s="269"/>
      <c r="R437" s="269"/>
      <c r="S437" s="269"/>
      <c r="T437" s="269"/>
      <c r="U437" s="269"/>
      <c r="V437" s="269"/>
      <c r="W437" s="269"/>
      <c r="X437" s="269"/>
      <c r="Y437" s="269"/>
      <c r="Z437" s="21"/>
      <c r="AA437" s="21"/>
      <c r="AB437" s="63">
        <v>1</v>
      </c>
    </row>
    <row r="438" spans="2:28" ht="18">
      <c r="B438" s="87" t="str">
        <f t="shared" si="34"/>
        <v>►</v>
      </c>
      <c r="C438" s="21"/>
      <c r="D438" s="21"/>
      <c r="E438" s="21"/>
      <c r="F438" s="21"/>
      <c r="G438" s="21"/>
      <c r="H438" s="21"/>
      <c r="I438" s="21"/>
      <c r="J438" s="21"/>
      <c r="K438" s="21"/>
      <c r="L438" s="21"/>
      <c r="M438" s="21"/>
      <c r="N438" s="21"/>
      <c r="P438" s="273" t="s">
        <v>1625</v>
      </c>
      <c r="Q438" s="269"/>
      <c r="R438" s="269"/>
      <c r="S438" s="269"/>
      <c r="T438" s="269"/>
      <c r="U438" s="269"/>
      <c r="V438" s="269"/>
      <c r="W438" s="269"/>
      <c r="X438" s="269"/>
      <c r="Y438" s="269"/>
      <c r="Z438" s="21"/>
      <c r="AA438" s="21"/>
      <c r="AB438" s="63">
        <v>1</v>
      </c>
    </row>
    <row r="439" spans="2:28" ht="15.75">
      <c r="B439" s="87" t="str">
        <f t="shared" si="34"/>
        <v>►</v>
      </c>
      <c r="C439" s="21"/>
      <c r="D439" s="21"/>
      <c r="E439" s="21"/>
      <c r="F439" s="21"/>
      <c r="G439" s="21"/>
      <c r="H439" s="21"/>
      <c r="I439" s="21"/>
      <c r="J439" s="21"/>
      <c r="K439" s="21"/>
      <c r="L439" s="21"/>
      <c r="M439" s="21"/>
      <c r="N439" s="21"/>
      <c r="P439" s="272"/>
      <c r="Q439" s="269"/>
      <c r="R439" s="269"/>
      <c r="S439" s="269"/>
      <c r="T439" s="269"/>
      <c r="U439" s="269"/>
      <c r="V439" s="269"/>
      <c r="W439" s="269"/>
      <c r="X439" s="269"/>
      <c r="Y439" s="269"/>
      <c r="Z439" s="21"/>
      <c r="AA439" s="21"/>
      <c r="AB439" s="63">
        <v>1</v>
      </c>
    </row>
    <row r="440" spans="2:28" ht="15.75">
      <c r="B440" s="87" t="str">
        <f t="shared" si="34"/>
        <v>►</v>
      </c>
      <c r="C440" s="21"/>
      <c r="D440" s="21"/>
      <c r="E440" s="21"/>
      <c r="F440" s="21"/>
      <c r="G440" s="21"/>
      <c r="H440" s="21"/>
      <c r="I440" s="21"/>
      <c r="J440" s="21"/>
      <c r="K440" s="21"/>
      <c r="L440" s="21"/>
      <c r="M440" s="21"/>
      <c r="N440" s="21"/>
      <c r="P440" s="271" t="s">
        <v>1624</v>
      </c>
      <c r="Q440" s="269"/>
      <c r="R440" s="269"/>
      <c r="S440" s="269"/>
      <c r="T440" s="269"/>
      <c r="U440" s="269"/>
      <c r="V440" s="269"/>
      <c r="W440" s="269"/>
      <c r="X440" s="269"/>
      <c r="Y440" s="269"/>
      <c r="Z440" s="21"/>
      <c r="AA440" s="21"/>
      <c r="AB440" s="63">
        <v>1</v>
      </c>
    </row>
    <row r="441" spans="2:28" ht="15.75">
      <c r="B441" s="87" t="str">
        <f t="shared" si="34"/>
        <v>►</v>
      </c>
      <c r="C441" s="21"/>
      <c r="D441" s="21"/>
      <c r="E441" s="21"/>
      <c r="F441" s="21"/>
      <c r="G441" s="21"/>
      <c r="H441" s="21"/>
      <c r="I441" s="21"/>
      <c r="J441" s="21"/>
      <c r="K441" s="21"/>
      <c r="L441" s="21"/>
      <c r="M441" s="21"/>
      <c r="N441" s="21"/>
      <c r="P441" s="271" t="s">
        <v>1623</v>
      </c>
      <c r="Q441" s="269"/>
      <c r="R441" s="269"/>
      <c r="S441" s="269"/>
      <c r="T441" s="269"/>
      <c r="U441" s="269"/>
      <c r="V441" s="269"/>
      <c r="W441" s="269"/>
      <c r="X441" s="269"/>
      <c r="Y441" s="269"/>
      <c r="Z441" s="21"/>
      <c r="AA441" s="21"/>
      <c r="AB441" s="63">
        <v>1</v>
      </c>
    </row>
    <row r="442" spans="2:28" ht="15.75">
      <c r="B442" s="87" t="str">
        <f t="shared" si="34"/>
        <v>►</v>
      </c>
      <c r="C442" s="21"/>
      <c r="D442" s="21"/>
      <c r="E442" s="21"/>
      <c r="F442" s="21"/>
      <c r="G442" s="21"/>
      <c r="H442" s="21"/>
      <c r="I442" s="21"/>
      <c r="J442" s="21"/>
      <c r="K442" s="21"/>
      <c r="L442" s="21"/>
      <c r="M442" s="21"/>
      <c r="N442" s="21"/>
      <c r="P442" s="270" t="s">
        <v>1622</v>
      </c>
      <c r="Q442" s="269"/>
      <c r="R442" s="269"/>
      <c r="S442" s="269"/>
      <c r="T442" s="269"/>
      <c r="U442" s="269"/>
      <c r="V442" s="269"/>
      <c r="W442" s="269"/>
      <c r="X442" s="269"/>
      <c r="Y442" s="269"/>
      <c r="Z442" s="21"/>
      <c r="AA442" s="21"/>
      <c r="AB442" s="63">
        <v>1</v>
      </c>
    </row>
    <row r="443" spans="2:28" ht="15.75">
      <c r="B443" s="87" t="str">
        <f t="shared" si="34"/>
        <v>►</v>
      </c>
      <c r="C443" s="21"/>
      <c r="D443" s="21"/>
      <c r="E443" s="21"/>
      <c r="F443" s="21"/>
      <c r="G443" s="21"/>
      <c r="H443" s="21"/>
      <c r="I443" s="21"/>
      <c r="J443" s="21"/>
      <c r="K443" s="21"/>
      <c r="L443" s="21"/>
      <c r="M443" s="21"/>
      <c r="N443" s="21"/>
      <c r="P443" s="270" t="s">
        <v>1621</v>
      </c>
      <c r="Q443" s="269"/>
      <c r="R443" s="269"/>
      <c r="S443" s="269"/>
      <c r="T443" s="269"/>
      <c r="U443" s="269"/>
      <c r="V443" s="269"/>
      <c r="W443" s="269"/>
      <c r="X443" s="269"/>
      <c r="Y443" s="269"/>
      <c r="Z443" s="21"/>
      <c r="AA443" s="21"/>
      <c r="AB443" s="63">
        <v>1</v>
      </c>
    </row>
    <row r="444" spans="2:28" ht="15.75">
      <c r="B444" s="87" t="str">
        <f t="shared" si="34"/>
        <v>►</v>
      </c>
      <c r="C444" s="21"/>
      <c r="D444" s="21"/>
      <c r="E444" s="21"/>
      <c r="F444" s="21"/>
      <c r="G444" s="21"/>
      <c r="H444" s="21"/>
      <c r="I444" s="21"/>
      <c r="J444" s="21"/>
      <c r="K444" s="21"/>
      <c r="L444" s="21"/>
      <c r="M444" s="21"/>
      <c r="N444" s="21"/>
      <c r="P444" s="269"/>
      <c r="Q444" s="269"/>
      <c r="R444" s="269"/>
      <c r="S444" s="269"/>
      <c r="T444" s="269"/>
      <c r="U444" s="269"/>
      <c r="V444" s="269"/>
      <c r="W444" s="269"/>
      <c r="X444" s="269"/>
      <c r="Y444" s="269"/>
      <c r="Z444" s="21"/>
      <c r="AA444" s="21"/>
      <c r="AB444" s="63">
        <v>1</v>
      </c>
    </row>
    <row r="445" spans="2:28" ht="15.75">
      <c r="B445" s="87" t="str">
        <f t="shared" si="34"/>
        <v>►</v>
      </c>
      <c r="C445" s="21"/>
      <c r="D445" s="21"/>
      <c r="E445" s="21"/>
      <c r="F445" s="21"/>
      <c r="G445" s="21"/>
      <c r="H445" s="21"/>
      <c r="I445" s="21"/>
      <c r="J445" s="21"/>
      <c r="K445" s="21"/>
      <c r="L445" s="21"/>
      <c r="M445" s="21"/>
      <c r="N445" s="21"/>
      <c r="P445" s="269" t="s">
        <v>1620</v>
      </c>
      <c r="Q445" s="269"/>
      <c r="R445" s="269"/>
      <c r="S445" s="269"/>
      <c r="T445" s="269"/>
      <c r="U445" s="269"/>
      <c r="V445" s="269"/>
      <c r="W445" s="269"/>
      <c r="X445" s="269"/>
      <c r="Y445" s="269"/>
      <c r="Z445" s="21"/>
      <c r="AA445" s="21"/>
      <c r="AB445" s="63">
        <v>1</v>
      </c>
    </row>
    <row r="446" spans="2:28" ht="15.75">
      <c r="B446" s="87" t="str">
        <f t="shared" si="34"/>
        <v>►</v>
      </c>
      <c r="C446" s="21"/>
      <c r="D446" s="21"/>
      <c r="E446" s="21"/>
      <c r="F446" s="21"/>
      <c r="G446" s="21"/>
      <c r="H446" s="21"/>
      <c r="I446" s="21"/>
      <c r="J446" s="21"/>
      <c r="K446" s="21"/>
      <c r="L446" s="21"/>
      <c r="M446" s="21"/>
      <c r="N446" s="21"/>
      <c r="P446" s="269"/>
      <c r="Q446" s="269"/>
      <c r="R446" s="269"/>
      <c r="S446" s="269"/>
      <c r="T446" s="269"/>
      <c r="U446" s="269"/>
      <c r="V446" s="269"/>
      <c r="W446" s="269"/>
      <c r="X446" s="269"/>
      <c r="Y446" s="269"/>
      <c r="Z446" s="21"/>
      <c r="AA446" s="21"/>
      <c r="AB446" s="63">
        <v>1</v>
      </c>
    </row>
    <row r="447" spans="2:28" ht="15.75">
      <c r="B447" s="87" t="str">
        <f t="shared" si="34"/>
        <v>►</v>
      </c>
      <c r="C447" s="21"/>
      <c r="D447" s="21"/>
      <c r="E447" s="21"/>
      <c r="F447" s="21"/>
      <c r="G447" s="21"/>
      <c r="H447" s="21"/>
      <c r="I447" s="21"/>
      <c r="J447" s="21"/>
      <c r="K447" s="21"/>
      <c r="L447" s="21"/>
      <c r="M447" s="21"/>
      <c r="N447" s="21"/>
      <c r="P447" s="21"/>
      <c r="Q447" s="21"/>
      <c r="R447" s="21"/>
      <c r="S447" s="21"/>
      <c r="T447" s="21"/>
      <c r="U447" s="21"/>
      <c r="V447" s="21"/>
      <c r="W447" s="21"/>
      <c r="X447" s="21"/>
      <c r="Y447" s="21"/>
      <c r="Z447" s="21"/>
      <c r="AA447" s="21"/>
      <c r="AB447" s="63">
        <v>1</v>
      </c>
    </row>
    <row r="448" spans="2:28">
      <c r="C448" s="21"/>
      <c r="D448" s="21"/>
      <c r="E448" s="21"/>
      <c r="F448" s="21"/>
      <c r="G448" s="21"/>
      <c r="H448" s="21"/>
      <c r="I448" s="21"/>
      <c r="J448" s="21"/>
      <c r="K448" s="21"/>
      <c r="L448" s="21"/>
      <c r="M448" s="21"/>
      <c r="N448" s="21"/>
      <c r="P448" s="21"/>
      <c r="Q448" s="21"/>
      <c r="R448" s="21"/>
      <c r="S448" s="21"/>
      <c r="T448" s="21"/>
      <c r="U448" s="21"/>
      <c r="V448" s="21"/>
      <c r="W448" s="21"/>
      <c r="X448" s="21"/>
      <c r="Y448" s="21"/>
      <c r="Z448" s="21"/>
      <c r="AA448" s="21"/>
      <c r="AB448" s="63">
        <v>1</v>
      </c>
    </row>
    <row r="449" spans="1:30">
      <c r="P449" s="21"/>
      <c r="Q449" s="21"/>
      <c r="R449" s="21"/>
      <c r="S449" s="21"/>
      <c r="T449" s="21"/>
      <c r="U449" s="21"/>
      <c r="V449" s="21"/>
      <c r="W449" s="21"/>
      <c r="X449" s="21"/>
      <c r="Y449" s="21"/>
      <c r="Z449" s="21"/>
      <c r="AA449" s="21"/>
      <c r="AB449" s="105" t="s">
        <v>519</v>
      </c>
    </row>
    <row r="450" spans="1:30">
      <c r="A450" s="63">
        <v>1</v>
      </c>
      <c r="B450" s="63">
        <v>1</v>
      </c>
      <c r="C450" s="63">
        <v>1</v>
      </c>
      <c r="D450" s="63">
        <v>1</v>
      </c>
      <c r="E450" s="63">
        <v>1</v>
      </c>
      <c r="F450" s="63">
        <v>1</v>
      </c>
      <c r="G450" s="63">
        <v>1</v>
      </c>
      <c r="H450" s="63">
        <v>1</v>
      </c>
      <c r="I450" s="63">
        <v>1</v>
      </c>
      <c r="J450" s="63">
        <v>1</v>
      </c>
      <c r="K450" s="63">
        <v>1</v>
      </c>
      <c r="L450" s="63">
        <v>1</v>
      </c>
      <c r="M450" s="63">
        <v>1</v>
      </c>
      <c r="N450" s="63">
        <v>1</v>
      </c>
      <c r="O450" s="63">
        <v>1</v>
      </c>
      <c r="P450" s="63">
        <v>1</v>
      </c>
      <c r="Q450" s="63">
        <v>1</v>
      </c>
      <c r="R450" s="63">
        <v>1</v>
      </c>
      <c r="S450" s="63">
        <v>1</v>
      </c>
      <c r="T450" s="63">
        <v>1</v>
      </c>
      <c r="U450" s="63">
        <v>1</v>
      </c>
      <c r="V450" s="63">
        <v>1</v>
      </c>
      <c r="W450" s="63">
        <v>1</v>
      </c>
      <c r="X450" s="63">
        <v>1</v>
      </c>
      <c r="Y450" s="63">
        <v>1</v>
      </c>
      <c r="Z450" s="63">
        <v>1</v>
      </c>
      <c r="AA450" s="63">
        <v>1</v>
      </c>
      <c r="AB450" s="106" t="str">
        <f>ADDRESS(ROW(),COLUMN(),4)</f>
        <v>AB450</v>
      </c>
      <c r="AC450" s="151"/>
      <c r="AD450" s="150" t="str">
        <f>ADDRESS(ROW(),COLUMN(),4)</f>
        <v>AD450</v>
      </c>
    </row>
  </sheetData>
  <mergeCells count="56">
    <mergeCell ref="B73:B74"/>
    <mergeCell ref="C73:H74"/>
    <mergeCell ref="K73:P74"/>
    <mergeCell ref="B77:B78"/>
    <mergeCell ref="C77:H78"/>
    <mergeCell ref="K77:P78"/>
    <mergeCell ref="J77:J78"/>
    <mergeCell ref="J73:J74"/>
    <mergeCell ref="S89:X90"/>
    <mergeCell ref="K92:P93"/>
    <mergeCell ref="R92:R93"/>
    <mergeCell ref="C104:H105"/>
    <mergeCell ref="S73:X74"/>
    <mergeCell ref="S92:X93"/>
    <mergeCell ref="K95:P96"/>
    <mergeCell ref="K98:P99"/>
    <mergeCell ref="K101:P102"/>
    <mergeCell ref="R77:R78"/>
    <mergeCell ref="S86:X87"/>
    <mergeCell ref="C80:H81"/>
    <mergeCell ref="K80:P81"/>
    <mergeCell ref="R80:R81"/>
    <mergeCell ref="S80:X81"/>
    <mergeCell ref="S77:X78"/>
    <mergeCell ref="K83:P84"/>
    <mergeCell ref="R83:R84"/>
    <mergeCell ref="S83:X84"/>
    <mergeCell ref="C86:H87"/>
    <mergeCell ref="K86:P87"/>
    <mergeCell ref="R73:R74"/>
    <mergeCell ref="K104:P105"/>
    <mergeCell ref="C95:H96"/>
    <mergeCell ref="C98:H99"/>
    <mergeCell ref="C101:H102"/>
    <mergeCell ref="C83:H84"/>
    <mergeCell ref="K89:P90"/>
    <mergeCell ref="R89:R90"/>
    <mergeCell ref="R86:R87"/>
    <mergeCell ref="C89:H90"/>
    <mergeCell ref="B104:B105"/>
    <mergeCell ref="J83:J84"/>
    <mergeCell ref="J80:J81"/>
    <mergeCell ref="J89:J90"/>
    <mergeCell ref="J86:J87"/>
    <mergeCell ref="J104:J105"/>
    <mergeCell ref="J95:J96"/>
    <mergeCell ref="J98:J99"/>
    <mergeCell ref="J101:J102"/>
    <mergeCell ref="J92:J93"/>
    <mergeCell ref="B80:B81"/>
    <mergeCell ref="B86:B87"/>
    <mergeCell ref="B98:B99"/>
    <mergeCell ref="B101:B102"/>
    <mergeCell ref="B95:B96"/>
    <mergeCell ref="B83:B84"/>
    <mergeCell ref="B89:B90"/>
  </mergeCells>
  <hyperlinks>
    <hyperlink ref="B5" r:id="rId1" xr:uid="{59C51A0A-EC4F-494D-89A5-52E45C61B37C}"/>
    <hyperlink ref="B7" r:id="rId2" xr:uid="{5639049B-FD82-4EF3-9F3D-398A2199C801}"/>
    <hyperlink ref="K5" r:id="rId3" display="https://www.hotellerie-restauration.ac-versailles.fr/IMG/pdf/socle_des_cocktails_de_re_ference_-_version_finale_-_12-2024.pdf" xr:uid="{5D32D8AD-0BCA-4781-B28B-C8830A9A6927}"/>
    <hyperlink ref="K7" r:id="rId4" display="http://www.apeb-mcb.fr/medias/files/ccc-v2-04juillet2020.pdf" xr:uid="{F2A6A971-5FC5-4ED0-BD88-706A06B4DA46}"/>
    <hyperlink ref="K9" r:id="rId5" display="https://www.apeb-mcb.fr/pages/l-association/l-a-p-e-b/" xr:uid="{E9EB1EE4-53E5-4BC0-8C39-6BB5FA312A20}"/>
    <hyperlink ref="B11" r:id="rId6" xr:uid="{912EAF5B-CCCC-48FA-83B9-FBB0483BE79C}"/>
    <hyperlink ref="B13" r:id="rId7" xr:uid="{685B29CB-DB27-4F41-8967-9DC51B6174FC}"/>
    <hyperlink ref="B15" r:id="rId8" display="Associations professionnelles et syndicats" xr:uid="{BD035173-6F54-4F9C-AC47-CA2987E0B23F}"/>
    <hyperlink ref="B17" r:id="rId9" xr:uid="{083BAEEB-AC58-4C5C-A6ED-4A6A0A1708A4}"/>
    <hyperlink ref="B19" r:id="rId10" xr:uid="{C4923597-05B2-4C92-94DD-6A90FABF040D}"/>
    <hyperlink ref="K11" r:id="rId11" xr:uid="{EC7194A3-364F-4596-9D47-C1F16877BA50}"/>
    <hyperlink ref="K13" r:id="rId12" xr:uid="{4086C483-88A5-4E6E-B02D-6F879E23E66E}"/>
    <hyperlink ref="K15" r:id="rId13" xr:uid="{462AA3DF-50AB-4A25-BCC0-F2B8F147F03B}"/>
    <hyperlink ref="K17" r:id="rId14" xr:uid="{24971367-6CBD-45D9-B5AD-0ED1A37AA359}"/>
    <hyperlink ref="K19" r:id="rId15" xr:uid="{00147812-18AD-4A6C-AD14-8FD444075CD3}"/>
    <hyperlink ref="K21" r:id="rId16" xr:uid="{E726B805-E00E-4D0A-B764-A1CAD0F9CF48}"/>
  </hyperlinks>
  <pageMargins left="0.7" right="0.7" top="0.75" bottom="0.75" header="0.3" footer="0.3"/>
  <drawing r:id="rId1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C4ED-0B09-4A05-88F8-B4DB3F25A3B3}">
  <dimension ref="B2:G84"/>
  <sheetViews>
    <sheetView workbookViewId="0">
      <selection activeCell="G28" sqref="G28"/>
    </sheetView>
  </sheetViews>
  <sheetFormatPr baseColWidth="10" defaultColWidth="9.140625" defaultRowHeight="15"/>
  <cols>
    <col min="2" max="2" width="20.7109375" customWidth="1"/>
    <col min="3" max="3" width="21.140625" customWidth="1"/>
    <col min="4" max="4" width="27.85546875" customWidth="1"/>
    <col min="5" max="5" width="19.85546875" customWidth="1"/>
    <col min="6" max="6" width="28.7109375" customWidth="1"/>
    <col min="7" max="7" width="39.5703125" customWidth="1"/>
  </cols>
  <sheetData>
    <row r="2" spans="2:7">
      <c r="B2" s="605" t="s">
        <v>3032</v>
      </c>
      <c r="C2" s="606"/>
      <c r="D2" s="606"/>
      <c r="E2" s="606"/>
      <c r="F2" s="606"/>
      <c r="G2" s="607"/>
    </row>
    <row r="3" spans="2:7">
      <c r="B3" s="608"/>
      <c r="C3" s="609"/>
      <c r="D3" s="609"/>
      <c r="E3" s="609"/>
      <c r="F3" s="609"/>
      <c r="G3" s="610"/>
    </row>
    <row r="4" spans="2:7">
      <c r="B4" s="611"/>
      <c r="C4" s="612"/>
      <c r="D4" s="612"/>
      <c r="E4" s="612"/>
      <c r="F4" s="612"/>
      <c r="G4" s="613"/>
    </row>
    <row r="5" spans="2:7">
      <c r="B5" s="546" t="s">
        <v>3031</v>
      </c>
      <c r="C5" s="545" t="s">
        <v>3030</v>
      </c>
      <c r="D5" s="544" t="s">
        <v>3029</v>
      </c>
      <c r="E5" s="543" t="s">
        <v>3028</v>
      </c>
      <c r="F5" s="542" t="s">
        <v>3027</v>
      </c>
      <c r="G5" s="541" t="s">
        <v>3026</v>
      </c>
    </row>
    <row r="6" spans="2:7" ht="15.75">
      <c r="B6" s="539" t="s">
        <v>3025</v>
      </c>
      <c r="C6" s="538" t="s">
        <v>2982</v>
      </c>
      <c r="D6" s="540" t="s">
        <v>2998</v>
      </c>
      <c r="E6" s="536">
        <v>120</v>
      </c>
      <c r="F6" s="535" t="s">
        <v>2981</v>
      </c>
      <c r="G6" s="534" t="s">
        <v>3024</v>
      </c>
    </row>
    <row r="7" spans="2:7" ht="15.75">
      <c r="B7" s="539" t="s">
        <v>3023</v>
      </c>
      <c r="C7" s="538" t="s">
        <v>2995</v>
      </c>
      <c r="D7" s="537" t="s">
        <v>2994</v>
      </c>
      <c r="E7" s="536">
        <v>90</v>
      </c>
      <c r="F7" s="535" t="s">
        <v>3022</v>
      </c>
      <c r="G7" s="534" t="s">
        <v>3021</v>
      </c>
    </row>
    <row r="8" spans="2:7" ht="15.75">
      <c r="B8" s="539" t="s">
        <v>3020</v>
      </c>
      <c r="C8" s="538" t="s">
        <v>3019</v>
      </c>
      <c r="D8" s="537" t="s">
        <v>3018</v>
      </c>
      <c r="E8" s="536">
        <v>250</v>
      </c>
      <c r="F8" s="535" t="s">
        <v>3017</v>
      </c>
      <c r="G8" s="534" t="s">
        <v>3016</v>
      </c>
    </row>
    <row r="9" spans="2:7" ht="15.75">
      <c r="B9" s="539" t="s">
        <v>3015</v>
      </c>
      <c r="C9" s="538" t="s">
        <v>2987</v>
      </c>
      <c r="D9" s="537" t="s">
        <v>2986</v>
      </c>
      <c r="E9" s="536">
        <v>300</v>
      </c>
      <c r="F9" s="535" t="s">
        <v>3014</v>
      </c>
      <c r="G9" s="534" t="s">
        <v>3013</v>
      </c>
    </row>
    <row r="10" spans="2:7" ht="15.75">
      <c r="B10" s="539" t="s">
        <v>3012</v>
      </c>
      <c r="C10" s="538" t="s">
        <v>3011</v>
      </c>
      <c r="D10" s="537" t="s">
        <v>3010</v>
      </c>
      <c r="E10" s="536">
        <v>30</v>
      </c>
      <c r="F10" s="535" t="s">
        <v>3009</v>
      </c>
      <c r="G10" s="534" t="s">
        <v>3008</v>
      </c>
    </row>
    <row r="11" spans="2:7" ht="15.75">
      <c r="B11" s="539" t="s">
        <v>3007</v>
      </c>
      <c r="C11" s="538" t="s">
        <v>3006</v>
      </c>
      <c r="D11" s="537" t="s">
        <v>3005</v>
      </c>
      <c r="E11" s="536">
        <v>60</v>
      </c>
      <c r="F11" s="535" t="s">
        <v>3004</v>
      </c>
      <c r="G11" s="534" t="s">
        <v>3003</v>
      </c>
    </row>
    <row r="12" spans="2:7" ht="15.75">
      <c r="B12" s="539" t="s">
        <v>3002</v>
      </c>
      <c r="C12" s="538" t="s">
        <v>2987</v>
      </c>
      <c r="D12" s="537" t="s">
        <v>2986</v>
      </c>
      <c r="E12" s="536">
        <v>300</v>
      </c>
      <c r="F12" s="535" t="s">
        <v>3001</v>
      </c>
      <c r="G12" s="534" t="s">
        <v>3000</v>
      </c>
    </row>
    <row r="13" spans="2:7" ht="15.75">
      <c r="B13" s="539" t="s">
        <v>2999</v>
      </c>
      <c r="C13" s="538" t="s">
        <v>2982</v>
      </c>
      <c r="D13" s="537" t="s">
        <v>2998</v>
      </c>
      <c r="E13" s="536">
        <v>100</v>
      </c>
      <c r="F13" s="535" t="s">
        <v>2981</v>
      </c>
      <c r="G13" s="534" t="s">
        <v>2997</v>
      </c>
    </row>
    <row r="14" spans="2:7" ht="15.75">
      <c r="B14" s="539" t="s">
        <v>2996</v>
      </c>
      <c r="C14" s="538" t="s">
        <v>2995</v>
      </c>
      <c r="D14" s="537" t="s">
        <v>2994</v>
      </c>
      <c r="E14" s="536">
        <v>90</v>
      </c>
      <c r="F14" s="535" t="s">
        <v>2993</v>
      </c>
      <c r="G14" s="534" t="s">
        <v>2992</v>
      </c>
    </row>
    <row r="15" spans="2:7" ht="15.75">
      <c r="B15" s="539" t="s">
        <v>2991</v>
      </c>
      <c r="C15" s="538" t="s">
        <v>2987</v>
      </c>
      <c r="D15" s="537" t="s">
        <v>884</v>
      </c>
      <c r="E15" s="536">
        <v>250</v>
      </c>
      <c r="F15" s="535" t="s">
        <v>2990</v>
      </c>
      <c r="G15" s="534" t="s">
        <v>2989</v>
      </c>
    </row>
    <row r="16" spans="2:7" ht="15.75">
      <c r="B16" s="539" t="s">
        <v>2988</v>
      </c>
      <c r="C16" s="538" t="s">
        <v>2987</v>
      </c>
      <c r="D16" s="537" t="s">
        <v>2986</v>
      </c>
      <c r="E16" s="536">
        <v>300</v>
      </c>
      <c r="F16" s="535" t="s">
        <v>2985</v>
      </c>
      <c r="G16" s="534" t="s">
        <v>2984</v>
      </c>
    </row>
    <row r="17" spans="2:7" ht="15.75">
      <c r="B17" s="539" t="s">
        <v>2983</v>
      </c>
      <c r="C17" s="538" t="s">
        <v>2982</v>
      </c>
      <c r="D17" s="537" t="s">
        <v>827</v>
      </c>
      <c r="E17" s="536">
        <v>120</v>
      </c>
      <c r="F17" s="535" t="s">
        <v>2981</v>
      </c>
      <c r="G17" s="534" t="s">
        <v>2980</v>
      </c>
    </row>
    <row r="18" spans="2:7" ht="15.75">
      <c r="B18" s="539"/>
      <c r="C18" s="538"/>
      <c r="D18" s="537"/>
      <c r="E18" s="536"/>
      <c r="F18" s="535"/>
      <c r="G18" s="534"/>
    </row>
    <row r="19" spans="2:7" ht="15.75">
      <c r="B19" s="539"/>
      <c r="C19" s="538"/>
      <c r="D19" s="537"/>
      <c r="E19" s="536"/>
      <c r="F19" s="535"/>
      <c r="G19" s="534"/>
    </row>
    <row r="20" spans="2:7" ht="15.75">
      <c r="B20" s="539"/>
      <c r="C20" s="538"/>
      <c r="D20" s="537"/>
      <c r="E20" s="536"/>
      <c r="F20" s="535"/>
      <c r="G20" s="534"/>
    </row>
    <row r="21" spans="2:7" ht="15.75">
      <c r="B21" s="539"/>
      <c r="C21" s="538"/>
      <c r="D21" s="537"/>
      <c r="E21" s="536"/>
      <c r="F21" s="535"/>
      <c r="G21" s="534"/>
    </row>
    <row r="22" spans="2:7" ht="15.75">
      <c r="B22" s="539"/>
      <c r="C22" s="538"/>
      <c r="D22" s="537"/>
      <c r="E22" s="536"/>
      <c r="F22" s="535"/>
      <c r="G22" s="534"/>
    </row>
    <row r="23" spans="2:7" ht="15.75">
      <c r="B23" s="539"/>
      <c r="C23" s="538"/>
      <c r="D23" s="537"/>
      <c r="E23" s="536"/>
      <c r="F23" s="535"/>
      <c r="G23" s="534"/>
    </row>
    <row r="24" spans="2:7" ht="15.75">
      <c r="B24" s="539"/>
      <c r="C24" s="538"/>
      <c r="D24" s="537"/>
      <c r="E24" s="536"/>
      <c r="F24" s="535"/>
      <c r="G24" s="534"/>
    </row>
    <row r="25" spans="2:7" ht="15.75">
      <c r="B25" s="539"/>
      <c r="C25" s="538"/>
      <c r="D25" s="537"/>
      <c r="E25" s="536"/>
      <c r="F25" s="535"/>
      <c r="G25" s="534"/>
    </row>
    <row r="26" spans="2:7" ht="15.75">
      <c r="B26" s="539"/>
      <c r="C26" s="538"/>
      <c r="D26" s="537"/>
      <c r="E26" s="536"/>
      <c r="F26" s="535"/>
      <c r="G26" s="534"/>
    </row>
    <row r="27" spans="2:7" ht="15.75">
      <c r="B27" s="539"/>
      <c r="C27" s="538"/>
      <c r="D27" s="537"/>
      <c r="E27" s="536"/>
      <c r="F27" s="535"/>
      <c r="G27" s="534"/>
    </row>
    <row r="28" spans="2:7" ht="15.75">
      <c r="B28" s="539"/>
      <c r="C28" s="538"/>
      <c r="D28" s="537"/>
      <c r="E28" s="536"/>
      <c r="F28" s="535"/>
      <c r="G28" s="534"/>
    </row>
    <row r="29" spans="2:7" ht="15.75">
      <c r="B29" s="539"/>
      <c r="C29" s="538"/>
      <c r="D29" s="537"/>
      <c r="E29" s="536"/>
      <c r="F29" s="535"/>
      <c r="G29" s="534"/>
    </row>
    <row r="30" spans="2:7" ht="15.75">
      <c r="B30" s="539"/>
      <c r="C30" s="538"/>
      <c r="D30" s="537"/>
      <c r="E30" s="536"/>
      <c r="F30" s="535"/>
      <c r="G30" s="534"/>
    </row>
    <row r="31" spans="2:7" ht="15.75">
      <c r="B31" s="539"/>
      <c r="C31" s="538"/>
      <c r="D31" s="537"/>
      <c r="E31" s="536"/>
      <c r="F31" s="535"/>
      <c r="G31" s="534"/>
    </row>
    <row r="32" spans="2:7" ht="15.75">
      <c r="B32" s="539"/>
      <c r="C32" s="538"/>
      <c r="D32" s="537"/>
      <c r="E32" s="536"/>
      <c r="F32" s="535"/>
      <c r="G32" s="534"/>
    </row>
    <row r="33" spans="2:7" ht="15.75">
      <c r="B33" s="539"/>
      <c r="C33" s="538"/>
      <c r="D33" s="537"/>
      <c r="E33" s="536"/>
      <c r="F33" s="535"/>
      <c r="G33" s="534"/>
    </row>
    <row r="34" spans="2:7" ht="15.75">
      <c r="B34" s="539"/>
      <c r="C34" s="538"/>
      <c r="D34" s="537"/>
      <c r="E34" s="536"/>
      <c r="F34" s="535"/>
      <c r="G34" s="534"/>
    </row>
    <row r="35" spans="2:7" ht="15.75">
      <c r="B35" s="539"/>
      <c r="C35" s="538"/>
      <c r="D35" s="537"/>
      <c r="E35" s="536"/>
      <c r="F35" s="535"/>
      <c r="G35" s="534"/>
    </row>
    <row r="36" spans="2:7" ht="15.75">
      <c r="B36" s="539"/>
      <c r="C36" s="538"/>
      <c r="D36" s="537"/>
      <c r="E36" s="536"/>
      <c r="F36" s="535"/>
      <c r="G36" s="534"/>
    </row>
    <row r="37" spans="2:7" ht="15.75">
      <c r="B37" s="539"/>
      <c r="C37" s="538"/>
      <c r="D37" s="537"/>
      <c r="E37" s="536"/>
      <c r="F37" s="535"/>
      <c r="G37" s="534"/>
    </row>
    <row r="38" spans="2:7" ht="15.75">
      <c r="B38" s="539"/>
      <c r="C38" s="538"/>
      <c r="D38" s="537"/>
      <c r="E38" s="536"/>
      <c r="F38" s="535"/>
      <c r="G38" s="534"/>
    </row>
    <row r="39" spans="2:7" ht="15.75">
      <c r="B39" s="539"/>
      <c r="C39" s="538"/>
      <c r="D39" s="537"/>
      <c r="E39" s="536"/>
      <c r="F39" s="535"/>
      <c r="G39" s="534"/>
    </row>
    <row r="40" spans="2:7" ht="15.75">
      <c r="B40" s="539"/>
      <c r="C40" s="538"/>
      <c r="D40" s="537"/>
      <c r="E40" s="536"/>
      <c r="F40" s="535"/>
      <c r="G40" s="534"/>
    </row>
    <row r="41" spans="2:7" ht="15.75">
      <c r="B41" s="539"/>
      <c r="C41" s="538"/>
      <c r="D41" s="537"/>
      <c r="E41" s="536"/>
      <c r="F41" s="535"/>
      <c r="G41" s="534"/>
    </row>
    <row r="42" spans="2:7" ht="15.75">
      <c r="B42" s="539"/>
      <c r="C42" s="538"/>
      <c r="D42" s="537"/>
      <c r="E42" s="536"/>
      <c r="F42" s="535"/>
      <c r="G42" s="534"/>
    </row>
    <row r="43" spans="2:7" ht="15.75">
      <c r="B43" s="539"/>
      <c r="C43" s="538"/>
      <c r="D43" s="537"/>
      <c r="E43" s="536"/>
      <c r="F43" s="535"/>
      <c r="G43" s="534"/>
    </row>
    <row r="44" spans="2:7" ht="15.75">
      <c r="B44" s="539"/>
      <c r="C44" s="538"/>
      <c r="D44" s="537"/>
      <c r="E44" s="536"/>
      <c r="F44" s="535"/>
      <c r="G44" s="534"/>
    </row>
    <row r="45" spans="2:7" ht="15.75">
      <c r="B45" s="539"/>
      <c r="C45" s="538"/>
      <c r="D45" s="537"/>
      <c r="E45" s="536"/>
      <c r="F45" s="535"/>
      <c r="G45" s="534"/>
    </row>
    <row r="46" spans="2:7" ht="15.75">
      <c r="B46" s="539"/>
      <c r="C46" s="538"/>
      <c r="D46" s="537"/>
      <c r="E46" s="536"/>
      <c r="F46" s="535"/>
      <c r="G46" s="534"/>
    </row>
    <row r="47" spans="2:7" ht="15.75">
      <c r="B47" s="539"/>
      <c r="C47" s="538"/>
      <c r="D47" s="537"/>
      <c r="E47" s="536"/>
      <c r="F47" s="535"/>
      <c r="G47" s="534"/>
    </row>
    <row r="48" spans="2:7" ht="15.75">
      <c r="B48" s="539"/>
      <c r="C48" s="538"/>
      <c r="D48" s="537"/>
      <c r="E48" s="536"/>
      <c r="F48" s="535"/>
      <c r="G48" s="534"/>
    </row>
    <row r="49" spans="2:7" ht="15.75">
      <c r="B49" s="539"/>
      <c r="C49" s="538"/>
      <c r="D49" s="537"/>
      <c r="E49" s="536"/>
      <c r="F49" s="535"/>
      <c r="G49" s="534"/>
    </row>
    <row r="50" spans="2:7" ht="15.75">
      <c r="B50" s="539"/>
      <c r="C50" s="538"/>
      <c r="D50" s="537"/>
      <c r="E50" s="536"/>
      <c r="F50" s="535"/>
      <c r="G50" s="534"/>
    </row>
    <row r="51" spans="2:7" ht="15.75">
      <c r="B51" s="539"/>
      <c r="C51" s="538"/>
      <c r="D51" s="537"/>
      <c r="E51" s="536"/>
      <c r="F51" s="535"/>
      <c r="G51" s="534"/>
    </row>
    <row r="52" spans="2:7" ht="15.75">
      <c r="B52" s="539"/>
      <c r="C52" s="538"/>
      <c r="D52" s="537"/>
      <c r="E52" s="536"/>
      <c r="F52" s="535"/>
      <c r="G52" s="534"/>
    </row>
    <row r="53" spans="2:7" ht="15.75">
      <c r="B53" s="539"/>
      <c r="C53" s="538"/>
      <c r="D53" s="537"/>
      <c r="E53" s="536"/>
      <c r="F53" s="535"/>
      <c r="G53" s="534"/>
    </row>
    <row r="54" spans="2:7" ht="15.75">
      <c r="B54" s="539"/>
      <c r="C54" s="538"/>
      <c r="D54" s="537"/>
      <c r="E54" s="536"/>
      <c r="F54" s="535"/>
      <c r="G54" s="534"/>
    </row>
    <row r="55" spans="2:7" ht="15.75">
      <c r="B55" s="539"/>
      <c r="C55" s="538"/>
      <c r="D55" s="537"/>
      <c r="E55" s="536"/>
      <c r="F55" s="535"/>
      <c r="G55" s="534"/>
    </row>
    <row r="56" spans="2:7" ht="15.75">
      <c r="B56" s="539"/>
      <c r="C56" s="538"/>
      <c r="D56" s="537"/>
      <c r="E56" s="536"/>
      <c r="F56" s="535"/>
      <c r="G56" s="534"/>
    </row>
    <row r="57" spans="2:7" ht="15.75">
      <c r="B57" s="539"/>
      <c r="C57" s="538"/>
      <c r="D57" s="537"/>
      <c r="E57" s="536"/>
      <c r="F57" s="535"/>
      <c r="G57" s="534"/>
    </row>
    <row r="58" spans="2:7" ht="15.75">
      <c r="B58" s="539"/>
      <c r="C58" s="538"/>
      <c r="D58" s="537"/>
      <c r="E58" s="536"/>
      <c r="F58" s="535"/>
      <c r="G58" s="534"/>
    </row>
    <row r="59" spans="2:7" ht="15.75">
      <c r="B59" s="539"/>
      <c r="C59" s="538"/>
      <c r="D59" s="537"/>
      <c r="E59" s="536"/>
      <c r="F59" s="535"/>
      <c r="G59" s="534"/>
    </row>
    <row r="60" spans="2:7" ht="15.75">
      <c r="B60" s="539"/>
      <c r="C60" s="538"/>
      <c r="D60" s="537"/>
      <c r="E60" s="536"/>
      <c r="F60" s="535"/>
      <c r="G60" s="534"/>
    </row>
    <row r="61" spans="2:7" ht="15.75">
      <c r="B61" s="539"/>
      <c r="C61" s="538"/>
      <c r="D61" s="537"/>
      <c r="E61" s="536"/>
      <c r="F61" s="535"/>
      <c r="G61" s="534"/>
    </row>
    <row r="62" spans="2:7" ht="15.75">
      <c r="B62" s="539"/>
      <c r="C62" s="538"/>
      <c r="D62" s="537"/>
      <c r="E62" s="536"/>
      <c r="F62" s="535"/>
      <c r="G62" s="534"/>
    </row>
    <row r="63" spans="2:7" ht="15.75">
      <c r="B63" s="539"/>
      <c r="C63" s="538"/>
      <c r="D63" s="537"/>
      <c r="E63" s="536"/>
      <c r="F63" s="535"/>
      <c r="G63" s="534"/>
    </row>
    <row r="64" spans="2:7" ht="15.75">
      <c r="B64" s="539"/>
      <c r="C64" s="538"/>
      <c r="D64" s="537"/>
      <c r="E64" s="536"/>
      <c r="F64" s="535"/>
      <c r="G64" s="534"/>
    </row>
    <row r="65" spans="2:7" ht="15.75">
      <c r="B65" s="539"/>
      <c r="C65" s="538"/>
      <c r="D65" s="537"/>
      <c r="E65" s="536"/>
      <c r="F65" s="535"/>
      <c r="G65" s="534"/>
    </row>
    <row r="66" spans="2:7" ht="15.75">
      <c r="B66" s="539"/>
      <c r="C66" s="538"/>
      <c r="D66" s="537"/>
      <c r="E66" s="536"/>
      <c r="F66" s="535"/>
      <c r="G66" s="534"/>
    </row>
    <row r="67" spans="2:7" ht="15.75">
      <c r="B67" s="539"/>
      <c r="C67" s="538"/>
      <c r="D67" s="537"/>
      <c r="E67" s="536"/>
      <c r="F67" s="535"/>
      <c r="G67" s="534"/>
    </row>
    <row r="68" spans="2:7" ht="15.75">
      <c r="B68" s="539"/>
      <c r="C68" s="538"/>
      <c r="D68" s="537"/>
      <c r="E68" s="536"/>
      <c r="F68" s="535"/>
      <c r="G68" s="534"/>
    </row>
    <row r="69" spans="2:7" ht="15.75">
      <c r="B69" s="539"/>
      <c r="C69" s="538"/>
      <c r="D69" s="537"/>
      <c r="E69" s="536"/>
      <c r="F69" s="535"/>
      <c r="G69" s="534"/>
    </row>
    <row r="70" spans="2:7" ht="15.75">
      <c r="B70" s="539"/>
      <c r="C70" s="538"/>
      <c r="D70" s="537"/>
      <c r="E70" s="536"/>
      <c r="F70" s="535"/>
      <c r="G70" s="534"/>
    </row>
    <row r="71" spans="2:7" ht="15.75">
      <c r="B71" s="539"/>
      <c r="C71" s="538"/>
      <c r="D71" s="537"/>
      <c r="E71" s="536"/>
      <c r="F71" s="535"/>
      <c r="G71" s="534"/>
    </row>
    <row r="72" spans="2:7" ht="15.75">
      <c r="B72" s="539"/>
      <c r="C72" s="538"/>
      <c r="D72" s="537"/>
      <c r="E72" s="536"/>
      <c r="F72" s="535"/>
      <c r="G72" s="534"/>
    </row>
    <row r="73" spans="2:7" ht="15.75">
      <c r="B73" s="539"/>
      <c r="C73" s="538"/>
      <c r="D73" s="537"/>
      <c r="E73" s="536"/>
      <c r="F73" s="535"/>
      <c r="G73" s="534"/>
    </row>
    <row r="74" spans="2:7" ht="15.75">
      <c r="B74" s="539"/>
      <c r="C74" s="538"/>
      <c r="D74" s="537"/>
      <c r="E74" s="536"/>
      <c r="F74" s="535"/>
      <c r="G74" s="534"/>
    </row>
    <row r="75" spans="2:7" ht="15.75">
      <c r="B75" s="539"/>
      <c r="C75" s="538"/>
      <c r="D75" s="537"/>
      <c r="E75" s="536"/>
      <c r="F75" s="535"/>
      <c r="G75" s="534"/>
    </row>
    <row r="76" spans="2:7" ht="15.75">
      <c r="B76" s="539"/>
      <c r="C76" s="538"/>
      <c r="D76" s="537"/>
      <c r="E76" s="536"/>
      <c r="F76" s="535"/>
      <c r="G76" s="534"/>
    </row>
    <row r="77" spans="2:7" ht="15.75">
      <c r="B77" s="539"/>
      <c r="C77" s="538"/>
      <c r="D77" s="537"/>
      <c r="E77" s="536"/>
      <c r="F77" s="535"/>
      <c r="G77" s="534"/>
    </row>
    <row r="78" spans="2:7" ht="15.75">
      <c r="B78" s="539"/>
      <c r="C78" s="538"/>
      <c r="D78" s="537"/>
      <c r="E78" s="536"/>
      <c r="F78" s="535"/>
      <c r="G78" s="534"/>
    </row>
    <row r="79" spans="2:7" ht="15.75">
      <c r="B79" s="539"/>
      <c r="C79" s="538"/>
      <c r="D79" s="537"/>
      <c r="E79" s="536"/>
      <c r="F79" s="535"/>
      <c r="G79" s="534"/>
    </row>
    <row r="80" spans="2:7" ht="15.75">
      <c r="B80" s="539"/>
      <c r="C80" s="538"/>
      <c r="D80" s="537"/>
      <c r="E80" s="536"/>
      <c r="F80" s="535"/>
      <c r="G80" s="534"/>
    </row>
    <row r="81" spans="2:7" ht="15.75">
      <c r="B81" s="539"/>
      <c r="C81" s="538"/>
      <c r="D81" s="537"/>
      <c r="E81" s="536"/>
      <c r="F81" s="535"/>
      <c r="G81" s="534"/>
    </row>
    <row r="82" spans="2:7" ht="15.75">
      <c r="B82" s="539"/>
      <c r="C82" s="538"/>
      <c r="D82" s="537"/>
      <c r="E82" s="536"/>
      <c r="F82" s="535"/>
      <c r="G82" s="534"/>
    </row>
    <row r="83" spans="2:7" ht="15.75">
      <c r="B83" s="539"/>
      <c r="C83" s="538"/>
      <c r="D83" s="537"/>
      <c r="E83" s="536"/>
      <c r="F83" s="535"/>
      <c r="G83" s="534"/>
    </row>
    <row r="84" spans="2:7" ht="15.75">
      <c r="B84" s="533"/>
      <c r="C84" s="532"/>
      <c r="D84" s="531"/>
      <c r="E84" s="530"/>
      <c r="F84" s="529"/>
      <c r="G84" s="168"/>
    </row>
  </sheetData>
  <mergeCells count="1">
    <mergeCell ref="B2:G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13</vt:i4>
      </vt:variant>
    </vt:vector>
  </HeadingPairs>
  <TitlesOfParts>
    <vt:vector size="13" baseType="lpstr">
      <vt:lpstr>Nota.du.04.Juin.2025</vt:lpstr>
      <vt:lpstr>densités.liens</vt:lpstr>
      <vt:lpstr>Méthode</vt:lpstr>
      <vt:lpstr>Materiels</vt:lpstr>
      <vt:lpstr>Volumes</vt:lpstr>
      <vt:lpstr>Taux.alcool</vt:lpstr>
      <vt:lpstr>Lexique</vt:lpstr>
      <vt:lpstr>Verrerie</vt:lpstr>
      <vt:lpstr>Aide.mémoire</vt:lpstr>
      <vt:lpstr>Traduction</vt:lpstr>
      <vt:lpstr>Liens</vt:lpstr>
      <vt:lpstr>Excel.liens</vt:lpstr>
      <vt:lpstr>transmission.des.savoirs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dcterms:created xsi:type="dcterms:W3CDTF">2025-06-05T14:38:56Z</dcterms:created>
  <dcterms:modified xsi:type="dcterms:W3CDTF">2025-06-07T09:41:14Z</dcterms:modified>
</cp:coreProperties>
</file>